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4-25\"/>
    </mc:Choice>
  </mc:AlternateContent>
  <xr:revisionPtr revIDLastSave="0" documentId="13_ncr:1_{34210798-E76D-4F84-A953-F08B29BF5CA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DC37" sheetId="2" r:id="rId2"/>
    <sheet name="DC38" sheetId="3" r:id="rId3"/>
    <sheet name="DC39" sheetId="4" r:id="rId4"/>
    <sheet name="DC40" sheetId="5" r:id="rId5"/>
    <sheet name="NW371" sheetId="6" r:id="rId6"/>
    <sheet name="NW372" sheetId="7" r:id="rId7"/>
    <sheet name="NW373" sheetId="8" r:id="rId8"/>
    <sheet name="NW374" sheetId="9" r:id="rId9"/>
    <sheet name="NW375" sheetId="10" r:id="rId10"/>
    <sheet name="NW381" sheetId="11" r:id="rId11"/>
    <sheet name="NW382" sheetId="12" r:id="rId12"/>
    <sheet name="NW383" sheetId="13" r:id="rId13"/>
    <sheet name="NW384" sheetId="14" r:id="rId14"/>
    <sheet name="NW385" sheetId="15" r:id="rId15"/>
    <sheet name="NW392" sheetId="16" r:id="rId16"/>
    <sheet name="NW393" sheetId="17" r:id="rId17"/>
    <sheet name="NW394" sheetId="18" r:id="rId18"/>
    <sheet name="NW396" sheetId="19" r:id="rId19"/>
    <sheet name="NW397" sheetId="20" r:id="rId20"/>
    <sheet name="NW403" sheetId="21" r:id="rId21"/>
    <sheet name="NW404" sheetId="22" r:id="rId22"/>
    <sheet name="NW405" sheetId="23" r:id="rId23"/>
  </sheets>
  <definedNames>
    <definedName name="_xlnm.Print_Area" localSheetId="1">'DC37'!$A$1:$H$180</definedName>
    <definedName name="_xlnm.Print_Area" localSheetId="2">'DC38'!$A$1:$H$180</definedName>
    <definedName name="_xlnm.Print_Area" localSheetId="3">'DC39'!$A$1:$H$180</definedName>
    <definedName name="_xlnm.Print_Area" localSheetId="4">'DC40'!$A$1:$H$180</definedName>
    <definedName name="_xlnm.Print_Area" localSheetId="5">'NW371'!$A$1:$H$180</definedName>
    <definedName name="_xlnm.Print_Area" localSheetId="6">'NW372'!$A$1:$H$180</definedName>
    <definedName name="_xlnm.Print_Area" localSheetId="7">'NW373'!$A$1:$H$180</definedName>
    <definedName name="_xlnm.Print_Area" localSheetId="8">'NW374'!$A$1:$H$180</definedName>
    <definedName name="_xlnm.Print_Area" localSheetId="9">'NW375'!$A$1:$H$180</definedName>
    <definedName name="_xlnm.Print_Area" localSheetId="10">'NW381'!$A$1:$H$180</definedName>
    <definedName name="_xlnm.Print_Area" localSheetId="11">'NW382'!$A$1:$H$180</definedName>
    <definedName name="_xlnm.Print_Area" localSheetId="12">'NW383'!$A$1:$H$180</definedName>
    <definedName name="_xlnm.Print_Area" localSheetId="13">'NW384'!$A$1:$H$180</definedName>
    <definedName name="_xlnm.Print_Area" localSheetId="14">'NW385'!$A$1:$H$180</definedName>
    <definedName name="_xlnm.Print_Area" localSheetId="15">'NW392'!$A$1:$H$180</definedName>
    <definedName name="_xlnm.Print_Area" localSheetId="16">'NW393'!$A$1:$H$180</definedName>
    <definedName name="_xlnm.Print_Area" localSheetId="17">'NW394'!$A$1:$H$180</definedName>
    <definedName name="_xlnm.Print_Area" localSheetId="18">'NW396'!$A$1:$H$180</definedName>
    <definedName name="_xlnm.Print_Area" localSheetId="19">'NW397'!$A$1:$H$180</definedName>
    <definedName name="_xlnm.Print_Area" localSheetId="20">'NW403'!$A$1:$H$180</definedName>
    <definedName name="_xlnm.Print_Area" localSheetId="21">'NW404'!$A$1:$H$180</definedName>
    <definedName name="_xlnm.Print_Area" localSheetId="22">'NW405'!$A$1:$H$180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2" i="1"/>
  <c r="F48" i="1"/>
  <c r="F47" i="1" s="1"/>
  <c r="H113" i="2" l="1"/>
  <c r="G113" i="2"/>
  <c r="F113" i="2"/>
  <c r="H107" i="2"/>
  <c r="G107" i="2"/>
  <c r="F107" i="2"/>
  <c r="H101" i="2"/>
  <c r="G101" i="2"/>
  <c r="F101" i="2"/>
  <c r="H95" i="2"/>
  <c r="G95" i="2"/>
  <c r="F95" i="2"/>
  <c r="H89" i="2"/>
  <c r="G89" i="2"/>
  <c r="F89" i="2"/>
  <c r="H83" i="2"/>
  <c r="G83" i="2"/>
  <c r="F83" i="2"/>
  <c r="H77" i="2"/>
  <c r="G77" i="2"/>
  <c r="F77" i="2"/>
  <c r="H71" i="2"/>
  <c r="G71" i="2"/>
  <c r="F71" i="2"/>
  <c r="H65" i="2"/>
  <c r="G65" i="2"/>
  <c r="F65" i="2"/>
  <c r="H59" i="2"/>
  <c r="G59" i="2"/>
  <c r="F59" i="2"/>
  <c r="H53" i="2"/>
  <c r="G53" i="2"/>
  <c r="F53" i="2"/>
  <c r="H47" i="2"/>
  <c r="G47" i="2"/>
  <c r="F47" i="2"/>
  <c r="H113" i="3"/>
  <c r="G113" i="3"/>
  <c r="F113" i="3"/>
  <c r="H107" i="3"/>
  <c r="G107" i="3"/>
  <c r="F107" i="3"/>
  <c r="H101" i="3"/>
  <c r="G101" i="3"/>
  <c r="F101" i="3"/>
  <c r="H95" i="3"/>
  <c r="G95" i="3"/>
  <c r="F95" i="3"/>
  <c r="H89" i="3"/>
  <c r="G89" i="3"/>
  <c r="F89" i="3"/>
  <c r="H83" i="3"/>
  <c r="G83" i="3"/>
  <c r="F83" i="3"/>
  <c r="H77" i="3"/>
  <c r="G77" i="3"/>
  <c r="F77" i="3"/>
  <c r="H71" i="3"/>
  <c r="G71" i="3"/>
  <c r="F71" i="3"/>
  <c r="H65" i="3"/>
  <c r="G65" i="3"/>
  <c r="F65" i="3"/>
  <c r="H59" i="3"/>
  <c r="G59" i="3"/>
  <c r="F59" i="3"/>
  <c r="H53" i="3"/>
  <c r="G53" i="3"/>
  <c r="F53" i="3"/>
  <c r="H47" i="3"/>
  <c r="G47" i="3"/>
  <c r="F47" i="3"/>
  <c r="H113" i="4"/>
  <c r="G113" i="4"/>
  <c r="F113" i="4"/>
  <c r="H107" i="4"/>
  <c r="G107" i="4"/>
  <c r="F107" i="4"/>
  <c r="H101" i="4"/>
  <c r="G101" i="4"/>
  <c r="F101" i="4"/>
  <c r="H95" i="4"/>
  <c r="G95" i="4"/>
  <c r="F95" i="4"/>
  <c r="H89" i="4"/>
  <c r="G89" i="4"/>
  <c r="F89" i="4"/>
  <c r="H83" i="4"/>
  <c r="G83" i="4"/>
  <c r="F83" i="4"/>
  <c r="H77" i="4"/>
  <c r="G77" i="4"/>
  <c r="F77" i="4"/>
  <c r="H71" i="4"/>
  <c r="G71" i="4"/>
  <c r="F71" i="4"/>
  <c r="H65" i="4"/>
  <c r="G65" i="4"/>
  <c r="F65" i="4"/>
  <c r="H59" i="4"/>
  <c r="G59" i="4"/>
  <c r="F59" i="4"/>
  <c r="H53" i="4"/>
  <c r="G53" i="4"/>
  <c r="F53" i="4"/>
  <c r="H47" i="4"/>
  <c r="G47" i="4"/>
  <c r="F47" i="4"/>
  <c r="H113" i="5"/>
  <c r="G113" i="5"/>
  <c r="F113" i="5"/>
  <c r="H107" i="5"/>
  <c r="G107" i="5"/>
  <c r="F107" i="5"/>
  <c r="H101" i="5"/>
  <c r="G101" i="5"/>
  <c r="F101" i="5"/>
  <c r="H95" i="5"/>
  <c r="G95" i="5"/>
  <c r="F95" i="5"/>
  <c r="H89" i="5"/>
  <c r="G89" i="5"/>
  <c r="F89" i="5"/>
  <c r="H83" i="5"/>
  <c r="G83" i="5"/>
  <c r="F83" i="5"/>
  <c r="H77" i="5"/>
  <c r="G77" i="5"/>
  <c r="F77" i="5"/>
  <c r="H71" i="5"/>
  <c r="G71" i="5"/>
  <c r="F71" i="5"/>
  <c r="H65" i="5"/>
  <c r="G65" i="5"/>
  <c r="F65" i="5"/>
  <c r="H59" i="5"/>
  <c r="G59" i="5"/>
  <c r="F59" i="5"/>
  <c r="H53" i="5"/>
  <c r="G53" i="5"/>
  <c r="F53" i="5"/>
  <c r="H47" i="5"/>
  <c r="G47" i="5"/>
  <c r="F47" i="5"/>
  <c r="H113" i="6"/>
  <c r="G113" i="6"/>
  <c r="F113" i="6"/>
  <c r="H107" i="6"/>
  <c r="G107" i="6"/>
  <c r="F107" i="6"/>
  <c r="H101" i="6"/>
  <c r="G101" i="6"/>
  <c r="F101" i="6"/>
  <c r="H95" i="6"/>
  <c r="G95" i="6"/>
  <c r="F95" i="6"/>
  <c r="H89" i="6"/>
  <c r="G89" i="6"/>
  <c r="F89" i="6"/>
  <c r="H83" i="6"/>
  <c r="G83" i="6"/>
  <c r="F83" i="6"/>
  <c r="H77" i="6"/>
  <c r="G77" i="6"/>
  <c r="F77" i="6"/>
  <c r="H71" i="6"/>
  <c r="G71" i="6"/>
  <c r="F71" i="6"/>
  <c r="H65" i="6"/>
  <c r="G65" i="6"/>
  <c r="F65" i="6"/>
  <c r="H59" i="6"/>
  <c r="G59" i="6"/>
  <c r="F59" i="6"/>
  <c r="H53" i="6"/>
  <c r="G53" i="6"/>
  <c r="F53" i="6"/>
  <c r="H47" i="6"/>
  <c r="G47" i="6"/>
  <c r="F47" i="6"/>
  <c r="H113" i="7"/>
  <c r="G113" i="7"/>
  <c r="F113" i="7"/>
  <c r="H107" i="7"/>
  <c r="G107" i="7"/>
  <c r="F107" i="7"/>
  <c r="H101" i="7"/>
  <c r="G101" i="7"/>
  <c r="F101" i="7"/>
  <c r="H95" i="7"/>
  <c r="G95" i="7"/>
  <c r="F95" i="7"/>
  <c r="H89" i="7"/>
  <c r="G89" i="7"/>
  <c r="F89" i="7"/>
  <c r="H83" i="7"/>
  <c r="G83" i="7"/>
  <c r="F83" i="7"/>
  <c r="H77" i="7"/>
  <c r="G77" i="7"/>
  <c r="F77" i="7"/>
  <c r="H71" i="7"/>
  <c r="G71" i="7"/>
  <c r="F71" i="7"/>
  <c r="H65" i="7"/>
  <c r="G65" i="7"/>
  <c r="F65" i="7"/>
  <c r="H59" i="7"/>
  <c r="G59" i="7"/>
  <c r="F59" i="7"/>
  <c r="H53" i="7"/>
  <c r="G53" i="7"/>
  <c r="F53" i="7"/>
  <c r="H47" i="7"/>
  <c r="G47" i="7"/>
  <c r="F47" i="7"/>
  <c r="H113" i="8"/>
  <c r="G113" i="8"/>
  <c r="F113" i="8"/>
  <c r="H107" i="8"/>
  <c r="G107" i="8"/>
  <c r="F107" i="8"/>
  <c r="H101" i="8"/>
  <c r="G101" i="8"/>
  <c r="F101" i="8"/>
  <c r="H95" i="8"/>
  <c r="G95" i="8"/>
  <c r="F95" i="8"/>
  <c r="H89" i="8"/>
  <c r="G89" i="8"/>
  <c r="F89" i="8"/>
  <c r="H83" i="8"/>
  <c r="G83" i="8"/>
  <c r="F83" i="8"/>
  <c r="H77" i="8"/>
  <c r="G77" i="8"/>
  <c r="F77" i="8"/>
  <c r="H71" i="8"/>
  <c r="G71" i="8"/>
  <c r="F71" i="8"/>
  <c r="H65" i="8"/>
  <c r="G65" i="8"/>
  <c r="F65" i="8"/>
  <c r="H59" i="8"/>
  <c r="G59" i="8"/>
  <c r="F59" i="8"/>
  <c r="H53" i="8"/>
  <c r="G53" i="8"/>
  <c r="F53" i="8"/>
  <c r="H47" i="8"/>
  <c r="G47" i="8"/>
  <c r="F47" i="8"/>
  <c r="H113" i="9"/>
  <c r="G113" i="9"/>
  <c r="F113" i="9"/>
  <c r="H107" i="9"/>
  <c r="G107" i="9"/>
  <c r="F107" i="9"/>
  <c r="H101" i="9"/>
  <c r="G101" i="9"/>
  <c r="F101" i="9"/>
  <c r="H95" i="9"/>
  <c r="G95" i="9"/>
  <c r="F95" i="9"/>
  <c r="H89" i="9"/>
  <c r="G89" i="9"/>
  <c r="F89" i="9"/>
  <c r="H83" i="9"/>
  <c r="G83" i="9"/>
  <c r="F83" i="9"/>
  <c r="H77" i="9"/>
  <c r="G77" i="9"/>
  <c r="F77" i="9"/>
  <c r="H71" i="9"/>
  <c r="G71" i="9"/>
  <c r="F71" i="9"/>
  <c r="H65" i="9"/>
  <c r="G65" i="9"/>
  <c r="F65" i="9"/>
  <c r="H59" i="9"/>
  <c r="G59" i="9"/>
  <c r="F59" i="9"/>
  <c r="H53" i="9"/>
  <c r="G53" i="9"/>
  <c r="F53" i="9"/>
  <c r="H47" i="9"/>
  <c r="G47" i="9"/>
  <c r="F47" i="9"/>
  <c r="H113" i="10"/>
  <c r="G113" i="10"/>
  <c r="F113" i="10"/>
  <c r="H107" i="10"/>
  <c r="G107" i="10"/>
  <c r="F107" i="10"/>
  <c r="H101" i="10"/>
  <c r="G101" i="10"/>
  <c r="F101" i="10"/>
  <c r="H95" i="10"/>
  <c r="G95" i="10"/>
  <c r="F95" i="10"/>
  <c r="H89" i="10"/>
  <c r="G89" i="10"/>
  <c r="F89" i="10"/>
  <c r="H83" i="10"/>
  <c r="G83" i="10"/>
  <c r="F83" i="10"/>
  <c r="H77" i="10"/>
  <c r="G77" i="10"/>
  <c r="F77" i="10"/>
  <c r="H71" i="10"/>
  <c r="G71" i="10"/>
  <c r="F71" i="10"/>
  <c r="H65" i="10"/>
  <c r="G65" i="10"/>
  <c r="F65" i="10"/>
  <c r="H59" i="10"/>
  <c r="G59" i="10"/>
  <c r="F59" i="10"/>
  <c r="H53" i="10"/>
  <c r="G53" i="10"/>
  <c r="F53" i="10"/>
  <c r="H47" i="10"/>
  <c r="G47" i="10"/>
  <c r="F47" i="10"/>
  <c r="H113" i="11"/>
  <c r="G113" i="11"/>
  <c r="F113" i="11"/>
  <c r="H107" i="11"/>
  <c r="G107" i="11"/>
  <c r="F107" i="11"/>
  <c r="H101" i="11"/>
  <c r="G101" i="11"/>
  <c r="F101" i="11"/>
  <c r="H95" i="11"/>
  <c r="G95" i="11"/>
  <c r="F95" i="11"/>
  <c r="H89" i="11"/>
  <c r="G89" i="11"/>
  <c r="F89" i="11"/>
  <c r="H83" i="11"/>
  <c r="G83" i="11"/>
  <c r="F83" i="11"/>
  <c r="H77" i="11"/>
  <c r="G77" i="11"/>
  <c r="F77" i="11"/>
  <c r="H71" i="11"/>
  <c r="G71" i="11"/>
  <c r="F71" i="11"/>
  <c r="H65" i="11"/>
  <c r="G65" i="11"/>
  <c r="F65" i="11"/>
  <c r="H59" i="11"/>
  <c r="G59" i="11"/>
  <c r="F59" i="11"/>
  <c r="H53" i="11"/>
  <c r="G53" i="11"/>
  <c r="F53" i="11"/>
  <c r="H47" i="11"/>
  <c r="G47" i="11"/>
  <c r="F47" i="11"/>
  <c r="H113" i="12"/>
  <c r="G113" i="12"/>
  <c r="F113" i="12"/>
  <c r="H107" i="12"/>
  <c r="G107" i="12"/>
  <c r="F107" i="12"/>
  <c r="H101" i="12"/>
  <c r="G101" i="12"/>
  <c r="F101" i="12"/>
  <c r="H95" i="12"/>
  <c r="G95" i="12"/>
  <c r="F95" i="12"/>
  <c r="H89" i="12"/>
  <c r="G89" i="12"/>
  <c r="F89" i="12"/>
  <c r="H83" i="12"/>
  <c r="G83" i="12"/>
  <c r="F83" i="12"/>
  <c r="H77" i="12"/>
  <c r="G77" i="12"/>
  <c r="F77" i="12"/>
  <c r="H71" i="12"/>
  <c r="G71" i="12"/>
  <c r="F71" i="12"/>
  <c r="H65" i="12"/>
  <c r="G65" i="12"/>
  <c r="F65" i="12"/>
  <c r="H59" i="12"/>
  <c r="G59" i="12"/>
  <c r="F59" i="12"/>
  <c r="H53" i="12"/>
  <c r="G53" i="12"/>
  <c r="F53" i="12"/>
  <c r="H47" i="12"/>
  <c r="G47" i="12"/>
  <c r="F47" i="12"/>
  <c r="H113" i="13"/>
  <c r="G113" i="13"/>
  <c r="F113" i="13"/>
  <c r="H107" i="13"/>
  <c r="G107" i="13"/>
  <c r="F107" i="13"/>
  <c r="H101" i="13"/>
  <c r="G101" i="13"/>
  <c r="F101" i="13"/>
  <c r="H95" i="13"/>
  <c r="G95" i="13"/>
  <c r="F95" i="13"/>
  <c r="H89" i="13"/>
  <c r="G89" i="13"/>
  <c r="F89" i="13"/>
  <c r="H83" i="13"/>
  <c r="G83" i="13"/>
  <c r="F83" i="13"/>
  <c r="H77" i="13"/>
  <c r="G77" i="13"/>
  <c r="F77" i="13"/>
  <c r="H71" i="13"/>
  <c r="G71" i="13"/>
  <c r="F71" i="13"/>
  <c r="H65" i="13"/>
  <c r="G65" i="13"/>
  <c r="F65" i="13"/>
  <c r="H59" i="13"/>
  <c r="G59" i="13"/>
  <c r="F59" i="13"/>
  <c r="H53" i="13"/>
  <c r="G53" i="13"/>
  <c r="F53" i="13"/>
  <c r="H47" i="13"/>
  <c r="G47" i="13"/>
  <c r="F47" i="13"/>
  <c r="H113" i="14"/>
  <c r="G113" i="14"/>
  <c r="F113" i="14"/>
  <c r="H107" i="14"/>
  <c r="G107" i="14"/>
  <c r="F107" i="14"/>
  <c r="H101" i="14"/>
  <c r="G101" i="14"/>
  <c r="F101" i="14"/>
  <c r="H95" i="14"/>
  <c r="G95" i="14"/>
  <c r="F95" i="14"/>
  <c r="H89" i="14"/>
  <c r="G89" i="14"/>
  <c r="F89" i="14"/>
  <c r="H83" i="14"/>
  <c r="G83" i="14"/>
  <c r="F83" i="14"/>
  <c r="H77" i="14"/>
  <c r="G77" i="14"/>
  <c r="F77" i="14"/>
  <c r="H71" i="14"/>
  <c r="G71" i="14"/>
  <c r="F71" i="14"/>
  <c r="H65" i="14"/>
  <c r="G65" i="14"/>
  <c r="F65" i="14"/>
  <c r="H59" i="14"/>
  <c r="G59" i="14"/>
  <c r="F59" i="14"/>
  <c r="H53" i="14"/>
  <c r="G53" i="14"/>
  <c r="F53" i="14"/>
  <c r="H47" i="14"/>
  <c r="G47" i="14"/>
  <c r="F47" i="14"/>
  <c r="H113" i="15"/>
  <c r="G113" i="15"/>
  <c r="F113" i="15"/>
  <c r="H107" i="15"/>
  <c r="G107" i="15"/>
  <c r="F107" i="15"/>
  <c r="H101" i="15"/>
  <c r="G101" i="15"/>
  <c r="F101" i="15"/>
  <c r="H95" i="15"/>
  <c r="G95" i="15"/>
  <c r="F95" i="15"/>
  <c r="H89" i="15"/>
  <c r="G89" i="15"/>
  <c r="F89" i="15"/>
  <c r="H83" i="15"/>
  <c r="G83" i="15"/>
  <c r="F83" i="15"/>
  <c r="H77" i="15"/>
  <c r="G77" i="15"/>
  <c r="F77" i="15"/>
  <c r="H71" i="15"/>
  <c r="G71" i="15"/>
  <c r="F71" i="15"/>
  <c r="H65" i="15"/>
  <c r="G65" i="15"/>
  <c r="F65" i="15"/>
  <c r="H59" i="15"/>
  <c r="G59" i="15"/>
  <c r="F59" i="15"/>
  <c r="H53" i="15"/>
  <c r="G53" i="15"/>
  <c r="F53" i="15"/>
  <c r="H47" i="15"/>
  <c r="G47" i="15"/>
  <c r="F47" i="15"/>
  <c r="H113" i="16"/>
  <c r="G113" i="16"/>
  <c r="F113" i="16"/>
  <c r="H107" i="16"/>
  <c r="G107" i="16"/>
  <c r="F107" i="16"/>
  <c r="H101" i="16"/>
  <c r="G101" i="16"/>
  <c r="F101" i="16"/>
  <c r="H95" i="16"/>
  <c r="G95" i="16"/>
  <c r="F95" i="16"/>
  <c r="H89" i="16"/>
  <c r="G89" i="16"/>
  <c r="F89" i="16"/>
  <c r="H83" i="16"/>
  <c r="G83" i="16"/>
  <c r="F83" i="16"/>
  <c r="H77" i="16"/>
  <c r="G77" i="16"/>
  <c r="F77" i="16"/>
  <c r="H71" i="16"/>
  <c r="G71" i="16"/>
  <c r="F71" i="16"/>
  <c r="H65" i="16"/>
  <c r="G65" i="16"/>
  <c r="F65" i="16"/>
  <c r="H59" i="16"/>
  <c r="G59" i="16"/>
  <c r="F59" i="16"/>
  <c r="H53" i="16"/>
  <c r="G53" i="16"/>
  <c r="F53" i="16"/>
  <c r="H47" i="16"/>
  <c r="G47" i="16"/>
  <c r="F47" i="16"/>
  <c r="H113" i="17"/>
  <c r="G113" i="17"/>
  <c r="F113" i="17"/>
  <c r="H107" i="17"/>
  <c r="G107" i="17"/>
  <c r="F107" i="17"/>
  <c r="H101" i="17"/>
  <c r="G101" i="17"/>
  <c r="F101" i="17"/>
  <c r="H95" i="17"/>
  <c r="G95" i="17"/>
  <c r="F95" i="17"/>
  <c r="H89" i="17"/>
  <c r="G89" i="17"/>
  <c r="F89" i="17"/>
  <c r="H83" i="17"/>
  <c r="G83" i="17"/>
  <c r="F83" i="17"/>
  <c r="H77" i="17"/>
  <c r="G77" i="17"/>
  <c r="F77" i="17"/>
  <c r="H71" i="17"/>
  <c r="G71" i="17"/>
  <c r="F71" i="17"/>
  <c r="H65" i="17"/>
  <c r="G65" i="17"/>
  <c r="F65" i="17"/>
  <c r="H59" i="17"/>
  <c r="G59" i="17"/>
  <c r="F59" i="17"/>
  <c r="H53" i="17"/>
  <c r="G53" i="17"/>
  <c r="F53" i="17"/>
  <c r="H47" i="17"/>
  <c r="G47" i="17"/>
  <c r="F47" i="17"/>
  <c r="H113" i="18"/>
  <c r="G113" i="18"/>
  <c r="F113" i="18"/>
  <c r="H107" i="18"/>
  <c r="G107" i="18"/>
  <c r="F107" i="18"/>
  <c r="H101" i="18"/>
  <c r="G101" i="18"/>
  <c r="F101" i="18"/>
  <c r="H95" i="18"/>
  <c r="G95" i="18"/>
  <c r="F95" i="18"/>
  <c r="H89" i="18"/>
  <c r="G89" i="18"/>
  <c r="F89" i="18"/>
  <c r="H83" i="18"/>
  <c r="G83" i="18"/>
  <c r="F83" i="18"/>
  <c r="H77" i="18"/>
  <c r="G77" i="18"/>
  <c r="F77" i="18"/>
  <c r="H71" i="18"/>
  <c r="G71" i="18"/>
  <c r="F71" i="18"/>
  <c r="H65" i="18"/>
  <c r="G65" i="18"/>
  <c r="F65" i="18"/>
  <c r="H59" i="18"/>
  <c r="G59" i="18"/>
  <c r="F59" i="18"/>
  <c r="H53" i="18"/>
  <c r="G53" i="18"/>
  <c r="F53" i="18"/>
  <c r="H47" i="18"/>
  <c r="G47" i="18"/>
  <c r="F47" i="18"/>
  <c r="H113" i="19"/>
  <c r="G113" i="19"/>
  <c r="F113" i="19"/>
  <c r="H107" i="19"/>
  <c r="G107" i="19"/>
  <c r="F107" i="19"/>
  <c r="H101" i="19"/>
  <c r="G101" i="19"/>
  <c r="F101" i="19"/>
  <c r="H95" i="19"/>
  <c r="G95" i="19"/>
  <c r="F95" i="19"/>
  <c r="H89" i="19"/>
  <c r="G89" i="19"/>
  <c r="F89" i="19"/>
  <c r="H83" i="19"/>
  <c r="G83" i="19"/>
  <c r="F83" i="19"/>
  <c r="H77" i="19"/>
  <c r="G77" i="19"/>
  <c r="F77" i="19"/>
  <c r="H71" i="19"/>
  <c r="G71" i="19"/>
  <c r="F71" i="19"/>
  <c r="H65" i="19"/>
  <c r="G65" i="19"/>
  <c r="F65" i="19"/>
  <c r="H59" i="19"/>
  <c r="G59" i="19"/>
  <c r="F59" i="19"/>
  <c r="H53" i="19"/>
  <c r="G53" i="19"/>
  <c r="F53" i="19"/>
  <c r="H47" i="19"/>
  <c r="G47" i="19"/>
  <c r="F47" i="19"/>
  <c r="H113" i="20"/>
  <c r="G113" i="20"/>
  <c r="F113" i="20"/>
  <c r="H107" i="20"/>
  <c r="G107" i="20"/>
  <c r="F107" i="20"/>
  <c r="H101" i="20"/>
  <c r="G101" i="20"/>
  <c r="F101" i="20"/>
  <c r="H95" i="20"/>
  <c r="G95" i="20"/>
  <c r="F95" i="20"/>
  <c r="H89" i="20"/>
  <c r="G89" i="20"/>
  <c r="F89" i="20"/>
  <c r="H83" i="20"/>
  <c r="G83" i="20"/>
  <c r="F83" i="20"/>
  <c r="H77" i="20"/>
  <c r="G77" i="20"/>
  <c r="F77" i="20"/>
  <c r="H71" i="20"/>
  <c r="G71" i="20"/>
  <c r="F71" i="20"/>
  <c r="H65" i="20"/>
  <c r="G65" i="20"/>
  <c r="F65" i="20"/>
  <c r="H59" i="20"/>
  <c r="G59" i="20"/>
  <c r="F59" i="20"/>
  <c r="H53" i="20"/>
  <c r="G53" i="20"/>
  <c r="F53" i="20"/>
  <c r="H47" i="20"/>
  <c r="G47" i="20"/>
  <c r="F47" i="20"/>
  <c r="H113" i="21"/>
  <c r="G113" i="21"/>
  <c r="F113" i="21"/>
  <c r="H107" i="21"/>
  <c r="G107" i="21"/>
  <c r="F107" i="21"/>
  <c r="H101" i="21"/>
  <c r="G101" i="21"/>
  <c r="F101" i="21"/>
  <c r="H95" i="21"/>
  <c r="G95" i="21"/>
  <c r="F95" i="21"/>
  <c r="H89" i="21"/>
  <c r="G89" i="21"/>
  <c r="F89" i="21"/>
  <c r="H83" i="21"/>
  <c r="G83" i="21"/>
  <c r="F83" i="21"/>
  <c r="H77" i="21"/>
  <c r="G77" i="21"/>
  <c r="F77" i="21"/>
  <c r="H71" i="21"/>
  <c r="G71" i="21"/>
  <c r="F71" i="21"/>
  <c r="H65" i="21"/>
  <c r="G65" i="21"/>
  <c r="F65" i="21"/>
  <c r="H59" i="21"/>
  <c r="G59" i="21"/>
  <c r="F59" i="21"/>
  <c r="H53" i="21"/>
  <c r="G53" i="21"/>
  <c r="F53" i="21"/>
  <c r="H47" i="21"/>
  <c r="G47" i="21"/>
  <c r="F47" i="21"/>
  <c r="H113" i="22"/>
  <c r="G113" i="22"/>
  <c r="F113" i="22"/>
  <c r="H107" i="22"/>
  <c r="G107" i="22"/>
  <c r="F107" i="22"/>
  <c r="H101" i="22"/>
  <c r="G101" i="22"/>
  <c r="F101" i="22"/>
  <c r="H95" i="22"/>
  <c r="G95" i="22"/>
  <c r="F95" i="22"/>
  <c r="H89" i="22"/>
  <c r="G89" i="22"/>
  <c r="F89" i="22"/>
  <c r="H83" i="22"/>
  <c r="G83" i="22"/>
  <c r="F83" i="22"/>
  <c r="H77" i="22"/>
  <c r="G77" i="22"/>
  <c r="F77" i="22"/>
  <c r="H71" i="22"/>
  <c r="G71" i="22"/>
  <c r="F71" i="22"/>
  <c r="H65" i="22"/>
  <c r="G65" i="22"/>
  <c r="F65" i="22"/>
  <c r="H59" i="22"/>
  <c r="G59" i="22"/>
  <c r="F59" i="22"/>
  <c r="H53" i="22"/>
  <c r="G53" i="22"/>
  <c r="F53" i="22"/>
  <c r="H47" i="22"/>
  <c r="G47" i="22"/>
  <c r="F47" i="22"/>
  <c r="H113" i="23"/>
  <c r="G113" i="23"/>
  <c r="F113" i="23"/>
  <c r="H107" i="23"/>
  <c r="G107" i="23"/>
  <c r="F107" i="23"/>
  <c r="H101" i="23"/>
  <c r="G101" i="23"/>
  <c r="F101" i="23"/>
  <c r="H95" i="23"/>
  <c r="G95" i="23"/>
  <c r="F95" i="23"/>
  <c r="H89" i="23"/>
  <c r="G89" i="23"/>
  <c r="F89" i="23"/>
  <c r="H83" i="23"/>
  <c r="G83" i="23"/>
  <c r="F83" i="23"/>
  <c r="H77" i="23"/>
  <c r="G77" i="23"/>
  <c r="F77" i="23"/>
  <c r="H71" i="23"/>
  <c r="G71" i="23"/>
  <c r="F71" i="23"/>
  <c r="H65" i="23"/>
  <c r="G65" i="23"/>
  <c r="F65" i="23"/>
  <c r="H59" i="23"/>
  <c r="G59" i="23"/>
  <c r="F59" i="23"/>
  <c r="H53" i="23"/>
  <c r="G53" i="23"/>
  <c r="F53" i="23"/>
  <c r="H47" i="23"/>
  <c r="G47" i="23"/>
  <c r="F47" i="23"/>
  <c r="H113" i="1"/>
  <c r="G113" i="1"/>
  <c r="F113" i="1"/>
  <c r="H107" i="1"/>
  <c r="G107" i="1"/>
  <c r="F107" i="1"/>
  <c r="H101" i="1"/>
  <c r="G101" i="1"/>
  <c r="F101" i="1"/>
  <c r="H95" i="1"/>
  <c r="G95" i="1"/>
  <c r="F95" i="1"/>
  <c r="H89" i="1"/>
  <c r="G89" i="1"/>
  <c r="F89" i="1"/>
  <c r="H83" i="1"/>
  <c r="G83" i="1"/>
  <c r="F83" i="1"/>
  <c r="H77" i="1"/>
  <c r="G77" i="1"/>
  <c r="F77" i="1"/>
  <c r="H71" i="1"/>
  <c r="G71" i="1"/>
  <c r="F71" i="1"/>
  <c r="H65" i="1"/>
  <c r="G65" i="1"/>
  <c r="F65" i="1"/>
  <c r="H59" i="1"/>
  <c r="G59" i="1"/>
  <c r="F59" i="1"/>
  <c r="H53" i="1"/>
  <c r="G53" i="1"/>
  <c r="F53" i="1"/>
  <c r="H47" i="1"/>
  <c r="G47" i="1"/>
  <c r="F41" i="3"/>
  <c r="G41" i="13"/>
  <c r="H41" i="16"/>
  <c r="H39" i="2"/>
  <c r="G39" i="2"/>
  <c r="F39" i="2"/>
  <c r="H39" i="3"/>
  <c r="G39" i="3"/>
  <c r="F39" i="3"/>
  <c r="H39" i="4"/>
  <c r="G39" i="4"/>
  <c r="F39" i="4"/>
  <c r="H39" i="5"/>
  <c r="G39" i="5"/>
  <c r="F39" i="5"/>
  <c r="H39" i="6"/>
  <c r="G39" i="6"/>
  <c r="F39" i="6"/>
  <c r="H39" i="7"/>
  <c r="G39" i="7"/>
  <c r="F39" i="7"/>
  <c r="H39" i="8"/>
  <c r="G39" i="8"/>
  <c r="F39" i="8"/>
  <c r="H39" i="9"/>
  <c r="G39" i="9"/>
  <c r="F39" i="9"/>
  <c r="H39" i="10"/>
  <c r="G39" i="10"/>
  <c r="F39" i="10"/>
  <c r="H39" i="11"/>
  <c r="G39" i="11"/>
  <c r="F39" i="11"/>
  <c r="H39" i="12"/>
  <c r="G39" i="12"/>
  <c r="F39" i="12"/>
  <c r="H39" i="13"/>
  <c r="G39" i="13"/>
  <c r="F39" i="13"/>
  <c r="H39" i="14"/>
  <c r="G39" i="14"/>
  <c r="F39" i="14"/>
  <c r="H39" i="15"/>
  <c r="G39" i="15"/>
  <c r="F39" i="15"/>
  <c r="H39" i="16"/>
  <c r="G39" i="16"/>
  <c r="F39" i="16"/>
  <c r="H39" i="17"/>
  <c r="G39" i="17"/>
  <c r="F39" i="17"/>
  <c r="H39" i="18"/>
  <c r="G39" i="18"/>
  <c r="F39" i="18"/>
  <c r="H39" i="19"/>
  <c r="G39" i="19"/>
  <c r="F39" i="19"/>
  <c r="H39" i="20"/>
  <c r="G39" i="20"/>
  <c r="F39" i="20"/>
  <c r="H39" i="21"/>
  <c r="G39" i="21"/>
  <c r="F39" i="21"/>
  <c r="H39" i="22"/>
  <c r="G39" i="22"/>
  <c r="F39" i="22"/>
  <c r="H39" i="23"/>
  <c r="G39" i="23"/>
  <c r="F39" i="23"/>
  <c r="H39" i="1"/>
  <c r="G39" i="1"/>
  <c r="F39" i="1"/>
  <c r="H32" i="2"/>
  <c r="G32" i="2"/>
  <c r="F32" i="2"/>
  <c r="F41" i="2" s="1"/>
  <c r="H32" i="3"/>
  <c r="H41" i="3" s="1"/>
  <c r="G32" i="3"/>
  <c r="G41" i="3" s="1"/>
  <c r="F32" i="3"/>
  <c r="H32" i="4"/>
  <c r="H41" i="4" s="1"/>
  <c r="G32" i="4"/>
  <c r="G41" i="4" s="1"/>
  <c r="F32" i="4"/>
  <c r="H32" i="5"/>
  <c r="G32" i="5"/>
  <c r="G41" i="5" s="1"/>
  <c r="F32" i="5"/>
  <c r="F41" i="5" s="1"/>
  <c r="H32" i="6"/>
  <c r="G32" i="6"/>
  <c r="G41" i="6" s="1"/>
  <c r="F32" i="6"/>
  <c r="F41" i="6" s="1"/>
  <c r="H32" i="7"/>
  <c r="H41" i="7" s="1"/>
  <c r="G32" i="7"/>
  <c r="G41" i="7" s="1"/>
  <c r="F32" i="7"/>
  <c r="H32" i="8"/>
  <c r="G32" i="8"/>
  <c r="G41" i="8" s="1"/>
  <c r="F32" i="8"/>
  <c r="H32" i="9"/>
  <c r="H41" i="9" s="1"/>
  <c r="G32" i="9"/>
  <c r="G41" i="9" s="1"/>
  <c r="F32" i="9"/>
  <c r="F41" i="9" s="1"/>
  <c r="H32" i="10"/>
  <c r="G32" i="10"/>
  <c r="F32" i="10"/>
  <c r="H32" i="11"/>
  <c r="H41" i="11" s="1"/>
  <c r="G32" i="11"/>
  <c r="G41" i="11" s="1"/>
  <c r="F32" i="11"/>
  <c r="H32" i="12"/>
  <c r="H41" i="12" s="1"/>
  <c r="G32" i="12"/>
  <c r="G41" i="12" s="1"/>
  <c r="F32" i="12"/>
  <c r="H32" i="13"/>
  <c r="G32" i="13"/>
  <c r="F32" i="13"/>
  <c r="F41" i="13" s="1"/>
  <c r="H32" i="14"/>
  <c r="G32" i="14"/>
  <c r="G41" i="14" s="1"/>
  <c r="F32" i="14"/>
  <c r="H32" i="15"/>
  <c r="H41" i="15" s="1"/>
  <c r="G32" i="15"/>
  <c r="F32" i="15"/>
  <c r="H32" i="16"/>
  <c r="G32" i="16"/>
  <c r="G41" i="16" s="1"/>
  <c r="F32" i="16"/>
  <c r="F41" i="16" s="1"/>
  <c r="H32" i="17"/>
  <c r="G32" i="17"/>
  <c r="G41" i="17" s="1"/>
  <c r="F32" i="17"/>
  <c r="F41" i="17" s="1"/>
  <c r="H32" i="18"/>
  <c r="G32" i="18"/>
  <c r="F32" i="18"/>
  <c r="F41" i="18" s="1"/>
  <c r="H32" i="19"/>
  <c r="H41" i="19" s="1"/>
  <c r="G32" i="19"/>
  <c r="G41" i="19" s="1"/>
  <c r="F32" i="19"/>
  <c r="F41" i="19" s="1"/>
  <c r="H32" i="20"/>
  <c r="G32" i="20"/>
  <c r="G41" i="20" s="1"/>
  <c r="F32" i="20"/>
  <c r="H32" i="21"/>
  <c r="G32" i="21"/>
  <c r="G41" i="21" s="1"/>
  <c r="F32" i="21"/>
  <c r="F41" i="21" s="1"/>
  <c r="H32" i="22"/>
  <c r="G32" i="22"/>
  <c r="F32" i="22"/>
  <c r="H32" i="23"/>
  <c r="H41" i="23" s="1"/>
  <c r="G32" i="23"/>
  <c r="F32" i="23"/>
  <c r="H32" i="1"/>
  <c r="H41" i="1" s="1"/>
  <c r="G32" i="1"/>
  <c r="G41" i="1" s="1"/>
  <c r="F32" i="1"/>
  <c r="F41" i="1" s="1"/>
  <c r="F30" i="13"/>
  <c r="H20" i="2"/>
  <c r="G20" i="2"/>
  <c r="F20" i="2"/>
  <c r="H20" i="3"/>
  <c r="G20" i="3"/>
  <c r="F20" i="3"/>
  <c r="H20" i="4"/>
  <c r="H30" i="4" s="1"/>
  <c r="G20" i="4"/>
  <c r="F20" i="4"/>
  <c r="H20" i="5"/>
  <c r="G20" i="5"/>
  <c r="F20" i="5"/>
  <c r="H20" i="6"/>
  <c r="G20" i="6"/>
  <c r="F20" i="6"/>
  <c r="F30" i="6" s="1"/>
  <c r="H20" i="7"/>
  <c r="G20" i="7"/>
  <c r="F20" i="7"/>
  <c r="H20" i="8"/>
  <c r="G20" i="8"/>
  <c r="F20" i="8"/>
  <c r="H20" i="9"/>
  <c r="G20" i="9"/>
  <c r="G30" i="9" s="1"/>
  <c r="G42" i="9" s="1"/>
  <c r="F20" i="9"/>
  <c r="H20" i="10"/>
  <c r="G20" i="10"/>
  <c r="F20" i="10"/>
  <c r="H20" i="11"/>
  <c r="G20" i="11"/>
  <c r="F20" i="11"/>
  <c r="H20" i="12"/>
  <c r="H30" i="12" s="1"/>
  <c r="G20" i="12"/>
  <c r="F20" i="12"/>
  <c r="H20" i="13"/>
  <c r="G20" i="13"/>
  <c r="F20" i="13"/>
  <c r="H20" i="14"/>
  <c r="G20" i="14"/>
  <c r="F20" i="14"/>
  <c r="F30" i="14" s="1"/>
  <c r="H20" i="15"/>
  <c r="G20" i="15"/>
  <c r="F20" i="15"/>
  <c r="H20" i="16"/>
  <c r="G20" i="16"/>
  <c r="F20" i="16"/>
  <c r="H20" i="17"/>
  <c r="G20" i="17"/>
  <c r="G30" i="17" s="1"/>
  <c r="G42" i="17" s="1"/>
  <c r="F20" i="17"/>
  <c r="H20" i="18"/>
  <c r="G20" i="18"/>
  <c r="F20" i="18"/>
  <c r="H20" i="19"/>
  <c r="G20" i="19"/>
  <c r="F20" i="19"/>
  <c r="H20" i="20"/>
  <c r="H30" i="20" s="1"/>
  <c r="G20" i="20"/>
  <c r="F20" i="20"/>
  <c r="H20" i="21"/>
  <c r="G20" i="21"/>
  <c r="F20" i="21"/>
  <c r="H20" i="22"/>
  <c r="G20" i="22"/>
  <c r="F20" i="22"/>
  <c r="F30" i="22" s="1"/>
  <c r="H20" i="23"/>
  <c r="G20" i="23"/>
  <c r="F20" i="23"/>
  <c r="H20" i="1"/>
  <c r="G20" i="1"/>
  <c r="F20" i="1"/>
  <c r="H7" i="2"/>
  <c r="G7" i="2"/>
  <c r="F7" i="2"/>
  <c r="H7" i="3"/>
  <c r="H30" i="3" s="1"/>
  <c r="G7" i="3"/>
  <c r="G30" i="3" s="1"/>
  <c r="G42" i="3" s="1"/>
  <c r="F7" i="3"/>
  <c r="F30" i="3" s="1"/>
  <c r="H7" i="4"/>
  <c r="G7" i="4"/>
  <c r="G30" i="4" s="1"/>
  <c r="G42" i="4" s="1"/>
  <c r="F7" i="4"/>
  <c r="H7" i="5"/>
  <c r="G7" i="5"/>
  <c r="F7" i="5"/>
  <c r="F30" i="5" s="1"/>
  <c r="H7" i="6"/>
  <c r="H30" i="6" s="1"/>
  <c r="G7" i="6"/>
  <c r="G30" i="6" s="1"/>
  <c r="F7" i="6"/>
  <c r="H7" i="7"/>
  <c r="H30" i="7" s="1"/>
  <c r="G7" i="7"/>
  <c r="F7" i="7"/>
  <c r="H7" i="8"/>
  <c r="G7" i="8"/>
  <c r="G30" i="8" s="1"/>
  <c r="F7" i="8"/>
  <c r="F30" i="8" s="1"/>
  <c r="H7" i="9"/>
  <c r="H30" i="9" s="1"/>
  <c r="G7" i="9"/>
  <c r="F7" i="9"/>
  <c r="F30" i="9" s="1"/>
  <c r="H7" i="10"/>
  <c r="G7" i="10"/>
  <c r="F7" i="10"/>
  <c r="H7" i="11"/>
  <c r="H30" i="11" s="1"/>
  <c r="G7" i="11"/>
  <c r="G30" i="11" s="1"/>
  <c r="G42" i="11" s="1"/>
  <c r="F7" i="11"/>
  <c r="F30" i="11" s="1"/>
  <c r="H7" i="12"/>
  <c r="G7" i="12"/>
  <c r="G30" i="12" s="1"/>
  <c r="F7" i="12"/>
  <c r="H7" i="13"/>
  <c r="G7" i="13"/>
  <c r="F7" i="13"/>
  <c r="H7" i="14"/>
  <c r="H30" i="14" s="1"/>
  <c r="G7" i="14"/>
  <c r="G30" i="14" s="1"/>
  <c r="F7" i="14"/>
  <c r="H7" i="15"/>
  <c r="H30" i="15" s="1"/>
  <c r="H42" i="15" s="1"/>
  <c r="G7" i="15"/>
  <c r="F7" i="15"/>
  <c r="H7" i="16"/>
  <c r="G7" i="16"/>
  <c r="G30" i="16" s="1"/>
  <c r="F7" i="16"/>
  <c r="F30" i="16" s="1"/>
  <c r="H7" i="17"/>
  <c r="H30" i="17" s="1"/>
  <c r="G7" i="17"/>
  <c r="F7" i="17"/>
  <c r="F30" i="17" s="1"/>
  <c r="H7" i="18"/>
  <c r="G7" i="18"/>
  <c r="F7" i="18"/>
  <c r="H7" i="19"/>
  <c r="H30" i="19" s="1"/>
  <c r="G7" i="19"/>
  <c r="G30" i="19" s="1"/>
  <c r="F7" i="19"/>
  <c r="F30" i="19" s="1"/>
  <c r="H7" i="20"/>
  <c r="G7" i="20"/>
  <c r="G30" i="20" s="1"/>
  <c r="F7" i="20"/>
  <c r="H7" i="21"/>
  <c r="G7" i="21"/>
  <c r="F7" i="21"/>
  <c r="F30" i="21" s="1"/>
  <c r="H7" i="22"/>
  <c r="H30" i="22" s="1"/>
  <c r="G7" i="22"/>
  <c r="G30" i="22" s="1"/>
  <c r="F7" i="22"/>
  <c r="H7" i="23"/>
  <c r="H30" i="23" s="1"/>
  <c r="H42" i="23" s="1"/>
  <c r="G7" i="23"/>
  <c r="F7" i="23"/>
  <c r="H7" i="1"/>
  <c r="G7" i="1"/>
  <c r="G30" i="1" s="1"/>
  <c r="F7" i="1"/>
  <c r="F30" i="1" s="1"/>
  <c r="H45" i="17" l="1"/>
  <c r="H118" i="17" s="1"/>
  <c r="G45" i="21"/>
  <c r="G118" i="21" s="1"/>
  <c r="G42" i="16"/>
  <c r="H42" i="3"/>
  <c r="H42" i="11"/>
  <c r="G42" i="1"/>
  <c r="F42" i="13"/>
  <c r="G45" i="5"/>
  <c r="G118" i="5" s="1"/>
  <c r="H30" i="1"/>
  <c r="H42" i="1" s="1"/>
  <c r="G30" i="21"/>
  <c r="G42" i="21" s="1"/>
  <c r="F30" i="18"/>
  <c r="H30" i="16"/>
  <c r="G30" i="13"/>
  <c r="G42" i="13" s="1"/>
  <c r="F30" i="10"/>
  <c r="H30" i="8"/>
  <c r="G30" i="5"/>
  <c r="G42" i="5" s="1"/>
  <c r="F30" i="2"/>
  <c r="F42" i="2" s="1"/>
  <c r="F45" i="8"/>
  <c r="F118" i="8" s="1"/>
  <c r="H45" i="5"/>
  <c r="H118" i="5" s="1"/>
  <c r="F45" i="4"/>
  <c r="F118" i="4" s="1"/>
  <c r="F42" i="21"/>
  <c r="F42" i="5"/>
  <c r="H30" i="13"/>
  <c r="H42" i="13" s="1"/>
  <c r="H30" i="5"/>
  <c r="H42" i="5" s="1"/>
  <c r="F41" i="23"/>
  <c r="H41" i="21"/>
  <c r="G41" i="18"/>
  <c r="F41" i="15"/>
  <c r="F42" i="15" s="1"/>
  <c r="H41" i="13"/>
  <c r="G41" i="10"/>
  <c r="F41" i="7"/>
  <c r="F42" i="7" s="1"/>
  <c r="H41" i="5"/>
  <c r="G41" i="2"/>
  <c r="F41" i="22"/>
  <c r="H41" i="20"/>
  <c r="F41" i="14"/>
  <c r="F42" i="14" s="1"/>
  <c r="F30" i="23"/>
  <c r="F30" i="15"/>
  <c r="G30" i="2"/>
  <c r="G30" i="23"/>
  <c r="G42" i="23" s="1"/>
  <c r="F30" i="20"/>
  <c r="H30" i="18"/>
  <c r="G30" i="15"/>
  <c r="F30" i="12"/>
  <c r="F42" i="12" s="1"/>
  <c r="H30" i="10"/>
  <c r="G30" i="7"/>
  <c r="G42" i="7" s="1"/>
  <c r="F30" i="4"/>
  <c r="H30" i="2"/>
  <c r="H42" i="2" s="1"/>
  <c r="G41" i="23"/>
  <c r="F41" i="20"/>
  <c r="H41" i="18"/>
  <c r="G41" i="15"/>
  <c r="F41" i="12"/>
  <c r="H41" i="10"/>
  <c r="F41" i="4"/>
  <c r="H41" i="2"/>
  <c r="G41" i="22"/>
  <c r="G42" i="22" s="1"/>
  <c r="H41" i="17"/>
  <c r="H42" i="17" s="1"/>
  <c r="F41" i="11"/>
  <c r="F45" i="16"/>
  <c r="F118" i="16" s="1"/>
  <c r="F45" i="12"/>
  <c r="F118" i="12" s="1"/>
  <c r="H41" i="22"/>
  <c r="H41" i="14"/>
  <c r="F41" i="8"/>
  <c r="F42" i="8" s="1"/>
  <c r="H41" i="6"/>
  <c r="H45" i="13"/>
  <c r="H118" i="13" s="1"/>
  <c r="H45" i="9"/>
  <c r="H118" i="9" s="1"/>
  <c r="H45" i="21"/>
  <c r="H118" i="21" s="1"/>
  <c r="G30" i="18"/>
  <c r="F30" i="7"/>
  <c r="G42" i="12"/>
  <c r="H42" i="7"/>
  <c r="H45" i="14"/>
  <c r="H118" i="14" s="1"/>
  <c r="F42" i="16"/>
  <c r="H42" i="19"/>
  <c r="F45" i="1"/>
  <c r="F118" i="1" s="1"/>
  <c r="F45" i="20"/>
  <c r="F118" i="20" s="1"/>
  <c r="H30" i="21"/>
  <c r="G30" i="10"/>
  <c r="G42" i="10" s="1"/>
  <c r="G42" i="20"/>
  <c r="F42" i="19"/>
  <c r="G42" i="14"/>
  <c r="G42" i="6"/>
  <c r="F41" i="10"/>
  <c r="F42" i="10" s="1"/>
  <c r="H41" i="8"/>
  <c r="H42" i="8" s="1"/>
  <c r="F45" i="23"/>
  <c r="F118" i="23" s="1"/>
  <c r="H45" i="20"/>
  <c r="H118" i="20" s="1"/>
  <c r="G45" i="20"/>
  <c r="G118" i="20" s="1"/>
  <c r="G45" i="19"/>
  <c r="G118" i="19" s="1"/>
  <c r="F45" i="17"/>
  <c r="F118" i="17" s="1"/>
  <c r="F45" i="14"/>
  <c r="F118" i="14" s="1"/>
  <c r="H45" i="11"/>
  <c r="H118" i="11" s="1"/>
  <c r="G45" i="10"/>
  <c r="G118" i="10" s="1"/>
  <c r="F45" i="7"/>
  <c r="F118" i="7" s="1"/>
  <c r="H45" i="4"/>
  <c r="H118" i="4" s="1"/>
  <c r="G45" i="4"/>
  <c r="G118" i="4" s="1"/>
  <c r="G45" i="3"/>
  <c r="G118" i="3" s="1"/>
  <c r="G45" i="17"/>
  <c r="G118" i="17" s="1"/>
  <c r="H45" i="10"/>
  <c r="H118" i="10" s="1"/>
  <c r="G45" i="22"/>
  <c r="G118" i="22" s="1"/>
  <c r="G45" i="16"/>
  <c r="G118" i="16" s="1"/>
  <c r="G45" i="15"/>
  <c r="G118" i="15" s="1"/>
  <c r="F45" i="10"/>
  <c r="F118" i="10" s="1"/>
  <c r="H45" i="7"/>
  <c r="H118" i="7" s="1"/>
  <c r="G45" i="6"/>
  <c r="G118" i="6" s="1"/>
  <c r="F45" i="3"/>
  <c r="F118" i="3" s="1"/>
  <c r="H45" i="22"/>
  <c r="H118" i="22" s="1"/>
  <c r="G45" i="13"/>
  <c r="G118" i="13" s="1"/>
  <c r="H45" i="6"/>
  <c r="H118" i="6" s="1"/>
  <c r="F45" i="22"/>
  <c r="F118" i="22" s="1"/>
  <c r="H45" i="19"/>
  <c r="H118" i="19" s="1"/>
  <c r="G45" i="18"/>
  <c r="G118" i="18" s="1"/>
  <c r="F45" i="15"/>
  <c r="F118" i="15" s="1"/>
  <c r="H45" i="12"/>
  <c r="H118" i="12" s="1"/>
  <c r="G45" i="12"/>
  <c r="G118" i="12" s="1"/>
  <c r="G45" i="11"/>
  <c r="G118" i="11" s="1"/>
  <c r="F45" i="9"/>
  <c r="F118" i="9" s="1"/>
  <c r="F45" i="6"/>
  <c r="F118" i="6" s="1"/>
  <c r="H45" i="3"/>
  <c r="H118" i="3" s="1"/>
  <c r="G45" i="2"/>
  <c r="G118" i="2" s="1"/>
  <c r="H45" i="23"/>
  <c r="H118" i="23" s="1"/>
  <c r="F45" i="19"/>
  <c r="F118" i="19" s="1"/>
  <c r="H45" i="16"/>
  <c r="H118" i="16" s="1"/>
  <c r="F45" i="13"/>
  <c r="F118" i="13" s="1"/>
  <c r="H45" i="18"/>
  <c r="H118" i="18" s="1"/>
  <c r="G45" i="9"/>
  <c r="G118" i="9" s="1"/>
  <c r="H45" i="2"/>
  <c r="H118" i="2" s="1"/>
  <c r="H45" i="1"/>
  <c r="H118" i="1" s="1"/>
  <c r="G45" i="1"/>
  <c r="G118" i="1" s="1"/>
  <c r="G45" i="23"/>
  <c r="G118" i="23" s="1"/>
  <c r="F45" i="21"/>
  <c r="F118" i="21" s="1"/>
  <c r="F45" i="18"/>
  <c r="F118" i="18" s="1"/>
  <c r="H45" i="15"/>
  <c r="H118" i="15" s="1"/>
  <c r="G45" i="14"/>
  <c r="G118" i="14" s="1"/>
  <c r="F45" i="11"/>
  <c r="F118" i="11" s="1"/>
  <c r="H45" i="8"/>
  <c r="H118" i="8" s="1"/>
  <c r="G45" i="8"/>
  <c r="G118" i="8" s="1"/>
  <c r="G45" i="7"/>
  <c r="G118" i="7" s="1"/>
  <c r="F45" i="5"/>
  <c r="F118" i="5" s="1"/>
  <c r="F45" i="2"/>
  <c r="F118" i="2" s="1"/>
  <c r="F42" i="17"/>
  <c r="F42" i="9"/>
  <c r="H42" i="22"/>
  <c r="H42" i="14"/>
  <c r="H42" i="6"/>
  <c r="H42" i="12"/>
  <c r="F42" i="6"/>
  <c r="H42" i="4"/>
  <c r="G42" i="8"/>
  <c r="F42" i="23"/>
  <c r="H42" i="21"/>
  <c r="G42" i="18"/>
  <c r="G42" i="2"/>
  <c r="F42" i="22"/>
  <c r="H42" i="20"/>
  <c r="G42" i="19"/>
  <c r="H42" i="18"/>
  <c r="H42" i="10"/>
  <c r="F42" i="11"/>
  <c r="H42" i="16"/>
  <c r="F42" i="18"/>
  <c r="H42" i="9"/>
  <c r="F42" i="3"/>
  <c r="G42" i="15" l="1"/>
  <c r="F42" i="4"/>
  <c r="F42" i="20"/>
</calcChain>
</file>

<file path=xl/sharedStrings.xml><?xml version="1.0" encoding="utf-8"?>
<sst xmlns="http://schemas.openxmlformats.org/spreadsheetml/2006/main" count="1376" uniqueCount="86">
  <si>
    <t>LOCAL GOVERNMENT MTEF ALLOCATIONS: 2024/25 - 2026/27</t>
  </si>
  <si>
    <t/>
  </si>
  <si>
    <t xml:space="preserve">
Summary</t>
  </si>
  <si>
    <t>2024/25
 R thousands</t>
  </si>
  <si>
    <t>2025/26
 R thousands</t>
  </si>
  <si>
    <t>2026/27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</si>
  <si>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</si>
  <si>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</si>
  <si>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</si>
  <si>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</si>
  <si>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</si>
  <si>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</si>
  <si>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</si>
  <si>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</si>
  <si>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</si>
  <si>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</si>
  <si>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</si>
  <si>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</si>
  <si>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</si>
  <si>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</si>
  <si>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</si>
  <si>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</si>
  <si>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Metro informal settlements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</si>
  <si>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</si>
  <si>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</si>
  <si>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</si>
  <si>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</si>
  <si>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</si>
  <si>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</si>
  <si>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</si>
  <si>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</si>
  <si>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</si>
  <si>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</si>
  <si>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</si>
  <si>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</si>
  <si>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</si>
  <si>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</si>
  <si>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</si>
  <si>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</si>
  <si>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Sub total indirect transfers</t>
  </si>
  <si>
    <t>Total</t>
  </si>
  <si>
    <t xml:space="preserve">
C DC37   Bojanala Platinum</t>
  </si>
  <si>
    <t xml:space="preserve">
C DC38   Ngaka Modiri Molema</t>
  </si>
  <si>
    <t xml:space="preserve"> </t>
  </si>
  <si>
    <t xml:space="preserve">  Breakdown of Equitable Share for district municipalities authorised for services</t>
  </si>
  <si>
    <t xml:space="preserve">       Water</t>
  </si>
  <si>
    <t>NW381  : Ratlou</t>
  </si>
  <si>
    <t>NW382  : Tswaing</t>
  </si>
  <si>
    <t>NW383  : Mafikeng</t>
  </si>
  <si>
    <t>NW384  : Ditsobotla</t>
  </si>
  <si>
    <t>NW385  : Ramotshere Moiloa</t>
  </si>
  <si>
    <t xml:space="preserve">       Sanitation</t>
  </si>
  <si>
    <t xml:space="preserve">  Breakdown of MIG allocations for district municipalities authorised for services</t>
  </si>
  <si>
    <t xml:space="preserve">  Breakdown of WSIG (6b) allocations for district municipalities authorised for services</t>
  </si>
  <si>
    <t xml:space="preserve">
C DC39   Dr Ruth Segomotsi Mompati</t>
  </si>
  <si>
    <t>NW392  : Naledi (NW)</t>
  </si>
  <si>
    <t>NW393  : Mamusa</t>
  </si>
  <si>
    <t>NW394  : Greater Taung</t>
  </si>
  <si>
    <t>NW396  : Lekwa-Teemane</t>
  </si>
  <si>
    <t>NW397  : Kagisano-Molopo</t>
  </si>
  <si>
    <t xml:space="preserve">  Breakdown of WSIG allocations for district municipalities authorised for services</t>
  </si>
  <si>
    <t xml:space="preserve">
C DC40   Dr Kenneth Kaunda</t>
  </si>
  <si>
    <t xml:space="preserve">
B NW371  Moretele</t>
  </si>
  <si>
    <t xml:space="preserve">
B NW372  Madibeng</t>
  </si>
  <si>
    <t xml:space="preserve">
B NW373  Rustenburg</t>
  </si>
  <si>
    <t xml:space="preserve">
B NW374  Kgetlengrivier</t>
  </si>
  <si>
    <t xml:space="preserve">
B NW375  Moses Kotane</t>
  </si>
  <si>
    <t xml:space="preserve">
B NW381  Ratlou</t>
  </si>
  <si>
    <t xml:space="preserve">
B NW382  Tswaing</t>
  </si>
  <si>
    <t xml:space="preserve">
B NW383  Mafikeng</t>
  </si>
  <si>
    <t xml:space="preserve">
B NW384  Ditsobotla</t>
  </si>
  <si>
    <t xml:space="preserve">
B NW385  Ramotshere Moiloa</t>
  </si>
  <si>
    <t xml:space="preserve">
B NW392  Naledi (NW)</t>
  </si>
  <si>
    <t xml:space="preserve">
B NW393  Mamusa</t>
  </si>
  <si>
    <t xml:space="preserve">
B NW394  Greater Taung</t>
  </si>
  <si>
    <t xml:space="preserve">
B NW396  Lekwa-Teemane</t>
  </si>
  <si>
    <t xml:space="preserve">
B NW397  Kagisano-Molopo</t>
  </si>
  <si>
    <t xml:space="preserve">
B NW403  City of Matlosana</t>
  </si>
  <si>
    <t xml:space="preserve">
B NW404  Maquassi Hills</t>
  </si>
  <si>
    <t xml:space="preserve">
B NW405  J B Marks</t>
  </si>
  <si>
    <t>Transfers from Provincial Departments</t>
  </si>
  <si>
    <t>Municipal Allocations from Provincial Departments</t>
  </si>
  <si>
    <t>of which</t>
  </si>
  <si>
    <t>Total: Transfers from Provincial Departments</t>
  </si>
  <si>
    <t xml:space="preserve">DEPARTMENT OF ARTS, CULTURE, SPORTS, AND RECREATION </t>
  </si>
  <si>
    <t>Community / Public Library and Information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</si>
</sst>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3" x14ac:knownFonts="1">
    <font>
      <sz val="10"/>
      <color rgb="FF000000"/>
      <name val="ARIAL"/>
    </font>
    <font>
      <b/>
      <sz val="11"/>
      <color rgb="FF000000"/>
      <name val="Arial Narrow"/>
      <family val="2"/>
    </font>
    <font>
      <b/>
      <sz val="10"/>
      <color rgb="FF000000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wrapText="1"/>
    </xf>
    <xf numFmtId="164" fontId="6" fillId="0" borderId="2" xfId="0" quotePrefix="1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indent="1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165" fontId="11" fillId="0" borderId="4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/>
    </xf>
    <xf numFmtId="165" fontId="11" fillId="0" borderId="7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5" fontId="11" fillId="0" borderId="8" xfId="0" applyNumberFormat="1" applyFont="1" applyBorder="1" applyAlignment="1">
      <alignment horizontal="right" vertical="center"/>
    </xf>
    <xf numFmtId="165" fontId="11" fillId="0" borderId="9" xfId="0" applyNumberFormat="1" applyFont="1" applyBorder="1" applyAlignment="1">
      <alignment horizontal="right" vertical="center"/>
    </xf>
    <xf numFmtId="165" fontId="11" fillId="0" borderId="10" xfId="0" applyNumberFormat="1" applyFont="1" applyBorder="1" applyAlignment="1">
      <alignment horizontal="right" vertical="center"/>
    </xf>
    <xf numFmtId="165" fontId="11" fillId="0" borderId="1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6" fillId="0" borderId="3" xfId="0" applyFont="1" applyBorder="1" applyAlignment="1">
      <alignment horizontal="left" vertical="center" indent="1"/>
    </xf>
    <xf numFmtId="165" fontId="6" fillId="0" borderId="3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0" fontId="5" fillId="0" borderId="2" xfId="0" applyFont="1" applyBorder="1" applyAlignment="1">
      <alignment horizontal="left" wrapText="1" indent="1"/>
    </xf>
    <xf numFmtId="0" fontId="7" fillId="0" borderId="0" xfId="0" applyFont="1" applyAlignment="1">
      <alignment wrapText="1"/>
    </xf>
    <xf numFmtId="165" fontId="8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165" fontId="11" fillId="0" borderId="0" xfId="0" applyNumberFormat="1" applyFont="1"/>
    <xf numFmtId="0" fontId="7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165" fontId="0" fillId="0" borderId="0" xfId="0" applyNumberFormat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abSelected="1" zoomScaleNormal="100" workbookViewId="0">
      <selection activeCell="L44" sqref="L44"/>
    </sheetView>
  </sheetViews>
  <sheetFormatPr defaultRowHeight="12.5" x14ac:dyDescent="0.25"/>
  <cols>
    <col min="1" max="4" width="1.6328125" customWidth="1"/>
    <col min="5" max="5" width="71" bestFit="1" customWidth="1"/>
    <col min="6" max="6" width="14.08984375" bestFit="1" customWidth="1"/>
    <col min="7" max="7" width="15.90625" customWidth="1"/>
    <col min="8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8733499000</v>
      </c>
      <c r="G5" s="4">
        <v>9106515000</v>
      </c>
      <c r="H5" s="4">
        <v>9434470000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3359983000</v>
      </c>
      <c r="G7" s="5">
        <f>SUM(G8:G19)</f>
        <v>3469931000</v>
      </c>
      <c r="H7" s="5">
        <f>SUM(H8:H19)</f>
        <v>3761708000</v>
      </c>
    </row>
    <row r="8" spans="5:8" ht="13" x14ac:dyDescent="0.3">
      <c r="E8" s="27" t="s">
        <v>11</v>
      </c>
      <c r="F8" s="12">
        <v>2107015000</v>
      </c>
      <c r="G8" s="12">
        <v>2130961000</v>
      </c>
      <c r="H8" s="12">
        <v>2318833000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>
        <v>254763000</v>
      </c>
      <c r="G10" s="20">
        <v>249913000</v>
      </c>
      <c r="H10" s="20">
        <v>242185000</v>
      </c>
    </row>
    <row r="11" spans="5:8" ht="13" x14ac:dyDescent="0.3">
      <c r="E11" s="27" t="s">
        <v>14</v>
      </c>
      <c r="F11" s="12">
        <v>110206000</v>
      </c>
      <c r="G11" s="12">
        <v>105905000</v>
      </c>
      <c r="H11" s="12">
        <v>100596000</v>
      </c>
    </row>
    <row r="12" spans="5:8" ht="13" x14ac:dyDescent="0.3">
      <c r="E12" s="27" t="s">
        <v>15</v>
      </c>
      <c r="F12" s="20">
        <v>45662000</v>
      </c>
      <c r="G12" s="20">
        <v>49379000</v>
      </c>
      <c r="H12" s="20">
        <v>48219000</v>
      </c>
    </row>
    <row r="13" spans="5:8" ht="13" x14ac:dyDescent="0.3">
      <c r="E13" s="27" t="s">
        <v>16</v>
      </c>
      <c r="F13" s="20">
        <v>11008000</v>
      </c>
      <c r="G13" s="20">
        <v>11500000</v>
      </c>
      <c r="H13" s="20">
        <v>12027000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v>401333000</v>
      </c>
      <c r="G15" s="12">
        <v>457588000</v>
      </c>
      <c r="H15" s="12">
        <v>546086000</v>
      </c>
    </row>
    <row r="16" spans="5:8" ht="13" x14ac:dyDescent="0.3">
      <c r="E16" s="27" t="s">
        <v>19</v>
      </c>
      <c r="F16" s="12">
        <v>429996000</v>
      </c>
      <c r="G16" s="12">
        <v>464685000</v>
      </c>
      <c r="H16" s="12">
        <v>493762000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124683000</v>
      </c>
      <c r="G20" s="4">
        <f>SUM(G21:G29)</f>
        <v>93300000</v>
      </c>
      <c r="H20" s="4">
        <f>SUM(H21:H29)</f>
        <v>91700000</v>
      </c>
    </row>
    <row r="21" spans="5:8" ht="13" x14ac:dyDescent="0.3">
      <c r="E21" s="27" t="s">
        <v>24</v>
      </c>
      <c r="F21" s="20">
        <v>60900000</v>
      </c>
      <c r="G21" s="20">
        <v>61100000</v>
      </c>
      <c r="H21" s="20">
        <v>61700000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33583000</v>
      </c>
      <c r="G23" s="12"/>
      <c r="H23" s="12"/>
    </row>
    <row r="24" spans="5:8" ht="13" x14ac:dyDescent="0.3">
      <c r="E24" s="27" t="s">
        <v>27</v>
      </c>
      <c r="F24" s="12">
        <v>3000000</v>
      </c>
      <c r="G24" s="12">
        <v>3200000</v>
      </c>
      <c r="H24" s="12">
        <v>3000000</v>
      </c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27200000</v>
      </c>
      <c r="G26" s="12">
        <v>29000000</v>
      </c>
      <c r="H26" s="12">
        <v>27000000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12218165000</v>
      </c>
      <c r="G30" s="19">
        <f>+G5+G6+G7+G20</f>
        <v>12669746000</v>
      </c>
      <c r="H30" s="19">
        <f>+H5+H6+H7+H20</f>
        <v>13287878000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721765000</v>
      </c>
      <c r="G32" s="4">
        <f>SUM(G33:G38)</f>
        <v>718856000</v>
      </c>
      <c r="H32" s="4">
        <f>SUM(H33:H38)</f>
        <v>733955000</v>
      </c>
    </row>
    <row r="33" spans="5:8" ht="13" x14ac:dyDescent="0.3">
      <c r="E33" s="27" t="s">
        <v>18</v>
      </c>
      <c r="F33" s="12">
        <v>226095000</v>
      </c>
      <c r="G33" s="12">
        <v>234011000</v>
      </c>
      <c r="H33" s="12">
        <v>234374000</v>
      </c>
    </row>
    <row r="34" spans="5:8" ht="13" x14ac:dyDescent="0.3">
      <c r="E34" s="27" t="s">
        <v>36</v>
      </c>
      <c r="F34" s="12">
        <v>325365000</v>
      </c>
      <c r="G34" s="12">
        <v>304967000</v>
      </c>
      <c r="H34" s="12">
        <v>319703000</v>
      </c>
    </row>
    <row r="35" spans="5:8" ht="13" x14ac:dyDescent="0.3">
      <c r="E35" s="27" t="s">
        <v>37</v>
      </c>
      <c r="F35" s="12">
        <v>2400000</v>
      </c>
      <c r="G35" s="12">
        <v>500000</v>
      </c>
      <c r="H35" s="12">
        <v>500000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167905000</v>
      </c>
      <c r="G37" s="12">
        <v>179378000</v>
      </c>
      <c r="H37" s="12">
        <v>179378000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15117000</v>
      </c>
      <c r="G39" s="4">
        <f>SUM(G40:G40)</f>
        <v>13302000</v>
      </c>
      <c r="H39" s="4">
        <f>SUM(H40:H40)</f>
        <v>9624000</v>
      </c>
    </row>
    <row r="40" spans="5:8" ht="13" x14ac:dyDescent="0.3">
      <c r="E40" s="27" t="s">
        <v>25</v>
      </c>
      <c r="F40" s="20">
        <v>15117000</v>
      </c>
      <c r="G40" s="20">
        <v>13302000</v>
      </c>
      <c r="H40" s="20">
        <v>9624000</v>
      </c>
    </row>
    <row r="41" spans="5:8" ht="14" x14ac:dyDescent="0.3">
      <c r="E41" s="30" t="s">
        <v>39</v>
      </c>
      <c r="F41" s="31">
        <f>+F32+F39</f>
        <v>736882000</v>
      </c>
      <c r="G41" s="31">
        <f>+G32+G39</f>
        <v>732158000</v>
      </c>
      <c r="H41" s="31">
        <f>+H32+H39</f>
        <v>743579000</v>
      </c>
    </row>
    <row r="42" spans="5:8" ht="14" x14ac:dyDescent="0.3">
      <c r="E42" s="30" t="s">
        <v>40</v>
      </c>
      <c r="F42" s="31">
        <f>+F30+F41</f>
        <v>12955047000</v>
      </c>
      <c r="G42" s="31">
        <f>+G30+G41</f>
        <v>13401904000</v>
      </c>
      <c r="H42" s="31">
        <f>+H30+H41</f>
        <v>14031457000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20799000</v>
      </c>
      <c r="G45" s="5">
        <f>SUM(G47+G53+G59+G65+G71+G77+G83+G89+G95+G101+G107+G113)</f>
        <v>21758000</v>
      </c>
      <c r="H45" s="5">
        <f>SUM(H47+H53+H59+H65+H71+H77+H83+H89+H95+H101+H107+H113)</f>
        <v>22759000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20799000</v>
      </c>
      <c r="G47" s="4">
        <f>SUM(G48:G51)</f>
        <v>21758000</v>
      </c>
      <c r="H47" s="4">
        <f>SUM(H48:H51)</f>
        <v>22759000</v>
      </c>
    </row>
    <row r="48" spans="5:8" x14ac:dyDescent="0.25">
      <c r="E48" s="7" t="s">
        <v>85</v>
      </c>
      <c r="F48" s="8">
        <f>SUM('DC37:NW405'!F48)</f>
        <v>20799000</v>
      </c>
      <c r="G48" s="9">
        <f>SUM('DC37:NW405'!G48)</f>
        <v>21758000</v>
      </c>
      <c r="H48" s="10">
        <f>SUM('DC37:NW405'!H48)</f>
        <v>22759000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20799000</v>
      </c>
      <c r="G118" s="19">
        <f>SUM(G45)</f>
        <v>21758000</v>
      </c>
      <c r="H118" s="19">
        <f>SUM(H45)</f>
        <v>22759000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K250"/>
  <sheetViews>
    <sheetView showGridLines="0" topLeftCell="A41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66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600070000</v>
      </c>
      <c r="G5" s="4">
        <v>613320000</v>
      </c>
      <c r="H5" s="4">
        <v>617941000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254483000</v>
      </c>
      <c r="G7" s="5">
        <f>SUM(G8:G19)</f>
        <v>268347000</v>
      </c>
      <c r="H7" s="5">
        <f>SUM(H8:H19)</f>
        <v>286845000</v>
      </c>
    </row>
    <row r="8" spans="5:8" ht="13" x14ac:dyDescent="0.3">
      <c r="E8" s="27" t="s">
        <v>11</v>
      </c>
      <c r="F8" s="12">
        <v>174483000</v>
      </c>
      <c r="G8" s="12">
        <v>183347000</v>
      </c>
      <c r="H8" s="12">
        <v>199845000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80000000</v>
      </c>
      <c r="G16" s="12">
        <v>85000000</v>
      </c>
      <c r="H16" s="12">
        <v>87000000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3359000</v>
      </c>
      <c r="G20" s="4">
        <f>SUM(G21:G29)</f>
        <v>2000000</v>
      </c>
      <c r="H20" s="4">
        <f>SUM(H21:H29)</f>
        <v>2100000</v>
      </c>
    </row>
    <row r="21" spans="5:8" ht="13" x14ac:dyDescent="0.3">
      <c r="E21" s="27" t="s">
        <v>24</v>
      </c>
      <c r="F21" s="20">
        <v>2000000</v>
      </c>
      <c r="G21" s="20">
        <v>2000000</v>
      </c>
      <c r="H21" s="20">
        <v>2100000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1359000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857912000</v>
      </c>
      <c r="G30" s="19">
        <f>+G5+G6+G7+G20</f>
        <v>883667000</v>
      </c>
      <c r="H30" s="19">
        <f>+H5+H6+H7+H20</f>
        <v>906886000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21193000</v>
      </c>
      <c r="G32" s="4">
        <f>SUM(G33:G38)</f>
        <v>59945000</v>
      </c>
      <c r="H32" s="4">
        <f>SUM(H33:H38)</f>
        <v>10923000</v>
      </c>
    </row>
    <row r="33" spans="5:11" ht="13" x14ac:dyDescent="0.3">
      <c r="E33" s="27" t="s">
        <v>18</v>
      </c>
      <c r="F33" s="12"/>
      <c r="G33" s="12"/>
      <c r="H33" s="12"/>
    </row>
    <row r="34" spans="5:11" ht="13" x14ac:dyDescent="0.3">
      <c r="E34" s="27" t="s">
        <v>36</v>
      </c>
      <c r="F34" s="12">
        <v>21193000</v>
      </c>
      <c r="G34" s="12">
        <v>59945000</v>
      </c>
      <c r="H34" s="12">
        <v>10923000</v>
      </c>
    </row>
    <row r="35" spans="5:11" ht="13" x14ac:dyDescent="0.3">
      <c r="E35" s="27" t="s">
        <v>37</v>
      </c>
      <c r="F35" s="12"/>
      <c r="G35" s="12"/>
      <c r="H35" s="12"/>
    </row>
    <row r="36" spans="5:11" ht="13" x14ac:dyDescent="0.3">
      <c r="E36" s="27" t="s">
        <v>38</v>
      </c>
      <c r="F36" s="12"/>
      <c r="G36" s="12"/>
      <c r="H36" s="12"/>
    </row>
    <row r="37" spans="5:11" ht="13" x14ac:dyDescent="0.3">
      <c r="E37" s="27" t="s">
        <v>19</v>
      </c>
      <c r="F37" s="12"/>
      <c r="G37" s="12"/>
      <c r="H37" s="12"/>
    </row>
    <row r="38" spans="5:11" ht="13" x14ac:dyDescent="0.3">
      <c r="E38" s="27" t="s">
        <v>11</v>
      </c>
      <c r="F38" s="12"/>
      <c r="G38" s="12"/>
      <c r="H38" s="12"/>
    </row>
    <row r="39" spans="5:11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11" ht="13" x14ac:dyDescent="0.3">
      <c r="E40" s="27" t="s">
        <v>25</v>
      </c>
      <c r="F40" s="20"/>
      <c r="G40" s="20"/>
      <c r="H40" s="20"/>
    </row>
    <row r="41" spans="5:11" ht="14" x14ac:dyDescent="0.3">
      <c r="E41" s="30" t="s">
        <v>39</v>
      </c>
      <c r="F41" s="31">
        <f>+F32+F39</f>
        <v>21193000</v>
      </c>
      <c r="G41" s="31">
        <f>+G32+G39</f>
        <v>59945000</v>
      </c>
      <c r="H41" s="31">
        <f>+H32+H39</f>
        <v>10923000</v>
      </c>
    </row>
    <row r="42" spans="5:11" ht="14" x14ac:dyDescent="0.3">
      <c r="E42" s="30" t="s">
        <v>40</v>
      </c>
      <c r="F42" s="31">
        <f>+F30+F41</f>
        <v>879105000</v>
      </c>
      <c r="G42" s="31">
        <f>+G30+G41</f>
        <v>943612000</v>
      </c>
      <c r="H42" s="31">
        <f>+H30+H41</f>
        <v>917809000</v>
      </c>
    </row>
    <row r="43" spans="5:11" x14ac:dyDescent="0.25">
      <c r="F43" s="22"/>
      <c r="G43" s="22"/>
      <c r="H43" s="22"/>
    </row>
    <row r="44" spans="5:11" ht="13" x14ac:dyDescent="0.25">
      <c r="E44" s="3" t="s">
        <v>80</v>
      </c>
      <c r="F44" s="4"/>
      <c r="G44" s="4"/>
      <c r="H44" s="4"/>
    </row>
    <row r="45" spans="5:11" ht="13" x14ac:dyDescent="0.25">
      <c r="E45" s="3" t="s">
        <v>81</v>
      </c>
      <c r="F45" s="5">
        <f>SUM(F47+F53+F59+F65+F71+F77+F83+F89+F95+F101+F107+F113)</f>
        <v>1000000</v>
      </c>
      <c r="G45" s="5">
        <f>SUM(G47+G53+G59+G65+G71+G77+G83+G89+G95+G101+G107+G113)</f>
        <v>1158000</v>
      </c>
      <c r="H45" s="5">
        <f>SUM(H47+H53+H59+H65+H71+H77+H83+H89+H95+H101+H107+H113)</f>
        <v>1211000</v>
      </c>
    </row>
    <row r="46" spans="5:11" ht="13" x14ac:dyDescent="0.25">
      <c r="E46" s="6" t="s">
        <v>82</v>
      </c>
      <c r="F46" s="4"/>
      <c r="G46" s="4"/>
      <c r="H46" s="4"/>
    </row>
    <row r="47" spans="5:11" ht="13" x14ac:dyDescent="0.25">
      <c r="E47" s="3" t="s">
        <v>84</v>
      </c>
      <c r="F47" s="4">
        <f>SUM(F48:F51)</f>
        <v>1000000</v>
      </c>
      <c r="G47" s="4">
        <f>SUM(G48:G51)</f>
        <v>1158000</v>
      </c>
      <c r="H47" s="4">
        <f>SUM(H48:H51)</f>
        <v>1211000</v>
      </c>
    </row>
    <row r="48" spans="5:11" x14ac:dyDescent="0.25">
      <c r="E48" s="7" t="s">
        <v>85</v>
      </c>
      <c r="F48" s="8">
        <v>1000000</v>
      </c>
      <c r="G48" s="9">
        <v>1158000</v>
      </c>
      <c r="H48" s="10">
        <v>1211000</v>
      </c>
      <c r="K48" s="22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1000000</v>
      </c>
      <c r="G118" s="19">
        <f>SUM(G45)</f>
        <v>1158000</v>
      </c>
      <c r="H118" s="19">
        <f>SUM(H45)</f>
        <v>1211000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0"/>
  <sheetViews>
    <sheetView showGridLines="0" topLeftCell="A31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67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168819000</v>
      </c>
      <c r="G5" s="4">
        <v>167896000</v>
      </c>
      <c r="H5" s="4">
        <v>162693000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43985000</v>
      </c>
      <c r="G7" s="5">
        <f>SUM(G8:G19)</f>
        <v>35501000</v>
      </c>
      <c r="H7" s="5">
        <f>SUM(H8:H19)</f>
        <v>38322000</v>
      </c>
    </row>
    <row r="8" spans="5:8" ht="13" x14ac:dyDescent="0.3">
      <c r="E8" s="27" t="s">
        <v>11</v>
      </c>
      <c r="F8" s="12">
        <v>43985000</v>
      </c>
      <c r="G8" s="12">
        <v>35501000</v>
      </c>
      <c r="H8" s="12">
        <v>38322000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4589000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1589000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217393000</v>
      </c>
      <c r="G30" s="19">
        <f>+G5+G6+G7+G20</f>
        <v>206397000</v>
      </c>
      <c r="H30" s="19">
        <f>+H5+H6+H7+H20</f>
        <v>204015000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18332000</v>
      </c>
      <c r="G32" s="4">
        <f>SUM(G33:G38)</f>
        <v>1836000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18332000</v>
      </c>
      <c r="G34" s="12">
        <v>1836000</v>
      </c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18332000</v>
      </c>
      <c r="G41" s="31">
        <f>+G32+G39</f>
        <v>1836000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235725000</v>
      </c>
      <c r="G42" s="31">
        <f>+G30+G41</f>
        <v>208233000</v>
      </c>
      <c r="H42" s="31">
        <f>+H30+H41</f>
        <v>204015000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1392000</v>
      </c>
      <c r="G45" s="5">
        <f>SUM(G47+G53+G59+G65+G71+G77+G83+G89+G95+G101+G107+G113)</f>
        <v>1492000</v>
      </c>
      <c r="H45" s="5">
        <f>SUM(H47+H53+H59+H65+H71+H77+H83+H89+H95+H101+H107+H113)</f>
        <v>1561000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1392000</v>
      </c>
      <c r="G47" s="4">
        <f>SUM(G48:G51)</f>
        <v>1492000</v>
      </c>
      <c r="H47" s="4">
        <f>SUM(H48:H51)</f>
        <v>1561000</v>
      </c>
    </row>
    <row r="48" spans="5:8" x14ac:dyDescent="0.25">
      <c r="E48" s="7" t="s">
        <v>85</v>
      </c>
      <c r="F48" s="8">
        <v>1392000</v>
      </c>
      <c r="G48" s="9">
        <v>1492000</v>
      </c>
      <c r="H48" s="10">
        <v>1561000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1392000</v>
      </c>
      <c r="G118" s="19">
        <f>SUM(G45)</f>
        <v>1492000</v>
      </c>
      <c r="H118" s="19">
        <f>SUM(H45)</f>
        <v>1561000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0"/>
  <sheetViews>
    <sheetView showGridLines="0" topLeftCell="A37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68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159987000</v>
      </c>
      <c r="G5" s="4">
        <v>161108000</v>
      </c>
      <c r="H5" s="4">
        <v>158923000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43845000</v>
      </c>
      <c r="G7" s="5">
        <f>SUM(G8:G19)</f>
        <v>39973000</v>
      </c>
      <c r="H7" s="5">
        <f>SUM(H8:H19)</f>
        <v>42661000</v>
      </c>
    </row>
    <row r="8" spans="5:8" ht="13" x14ac:dyDescent="0.3">
      <c r="E8" s="27" t="s">
        <v>11</v>
      </c>
      <c r="F8" s="12">
        <v>43845000</v>
      </c>
      <c r="G8" s="12">
        <v>35353000</v>
      </c>
      <c r="H8" s="12">
        <v>38161000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4620000</v>
      </c>
      <c r="H11" s="12">
        <v>4500000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4329000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1329000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208161000</v>
      </c>
      <c r="G30" s="19">
        <f>+G5+G6+G7+G20</f>
        <v>204081000</v>
      </c>
      <c r="H30" s="19">
        <f>+H5+H6+H7+H20</f>
        <v>204584000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8799000</v>
      </c>
      <c r="G32" s="4">
        <f>SUM(G33:G38)</f>
        <v>1605000</v>
      </c>
      <c r="H32" s="4">
        <f>SUM(H33:H38)</f>
        <v>10495000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8799000</v>
      </c>
      <c r="G34" s="12">
        <v>1605000</v>
      </c>
      <c r="H34" s="12">
        <v>10495000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8799000</v>
      </c>
      <c r="G41" s="31">
        <f>+G32+G39</f>
        <v>1605000</v>
      </c>
      <c r="H41" s="31">
        <f>+H32+H39</f>
        <v>10495000</v>
      </c>
    </row>
    <row r="42" spans="5:8" ht="14" x14ac:dyDescent="0.3">
      <c r="E42" s="30" t="s">
        <v>40</v>
      </c>
      <c r="F42" s="31">
        <f>+F30+F41</f>
        <v>216960000</v>
      </c>
      <c r="G42" s="31">
        <f>+G30+G41</f>
        <v>205686000</v>
      </c>
      <c r="H42" s="31">
        <f>+H30+H41</f>
        <v>215079000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85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0"/>
  <sheetViews>
    <sheetView showGridLines="0" topLeftCell="A49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69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379249000</v>
      </c>
      <c r="G5" s="4">
        <v>383925000</v>
      </c>
      <c r="H5" s="4">
        <v>381330000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73906000</v>
      </c>
      <c r="G7" s="5">
        <f>SUM(G8:G19)</f>
        <v>80406000</v>
      </c>
      <c r="H7" s="5">
        <f>SUM(H8:H19)</f>
        <v>82918000</v>
      </c>
    </row>
    <row r="8" spans="5:8" ht="13" x14ac:dyDescent="0.3">
      <c r="E8" s="27" t="s">
        <v>11</v>
      </c>
      <c r="F8" s="12">
        <v>71906000</v>
      </c>
      <c r="G8" s="12">
        <v>75406000</v>
      </c>
      <c r="H8" s="12">
        <v>81918000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>
        <v>2000000</v>
      </c>
      <c r="G12" s="20">
        <v>5000000</v>
      </c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12550000</v>
      </c>
      <c r="G20" s="4">
        <f>SUM(G21:G29)</f>
        <v>11200000</v>
      </c>
      <c r="H20" s="4">
        <f>SUM(H21:H29)</f>
        <v>11000000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1550000</v>
      </c>
      <c r="G23" s="12"/>
      <c r="H23" s="12"/>
    </row>
    <row r="24" spans="5:8" ht="13" x14ac:dyDescent="0.3">
      <c r="E24" s="27" t="s">
        <v>27</v>
      </c>
      <c r="F24" s="12">
        <v>3000000</v>
      </c>
      <c r="G24" s="12">
        <v>3200000</v>
      </c>
      <c r="H24" s="12">
        <v>3000000</v>
      </c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5000000</v>
      </c>
      <c r="G26" s="12">
        <v>5000000</v>
      </c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465705000</v>
      </c>
      <c r="G30" s="19">
        <f>+G5+G6+G7+G20</f>
        <v>475531000</v>
      </c>
      <c r="H30" s="19">
        <f>+H5+H6+H7+H20</f>
        <v>475248000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63295000</v>
      </c>
      <c r="G32" s="4">
        <f>SUM(G33:G38)</f>
        <v>31894000</v>
      </c>
      <c r="H32" s="4">
        <f>SUM(H33:H38)</f>
        <v>37315000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61295000</v>
      </c>
      <c r="G34" s="12">
        <v>31794000</v>
      </c>
      <c r="H34" s="12">
        <v>37215000</v>
      </c>
    </row>
    <row r="35" spans="5:8" ht="13" x14ac:dyDescent="0.3">
      <c r="E35" s="27" t="s">
        <v>37</v>
      </c>
      <c r="F35" s="12">
        <v>2000000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63295000</v>
      </c>
      <c r="G41" s="31">
        <f>+G32+G39</f>
        <v>31894000</v>
      </c>
      <c r="H41" s="31">
        <f>+H32+H39</f>
        <v>37315000</v>
      </c>
    </row>
    <row r="42" spans="5:8" ht="14" x14ac:dyDescent="0.3">
      <c r="E42" s="30" t="s">
        <v>40</v>
      </c>
      <c r="F42" s="31">
        <f>+F30+F41</f>
        <v>529000000</v>
      </c>
      <c r="G42" s="31">
        <f>+G30+G41</f>
        <v>507425000</v>
      </c>
      <c r="H42" s="31">
        <f>+H30+H41</f>
        <v>512563000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1855000</v>
      </c>
      <c r="G45" s="5">
        <f>SUM(G47+G53+G59+G65+G71+G77+G83+G89+G95+G101+G107+G113)</f>
        <v>1940000</v>
      </c>
      <c r="H45" s="5">
        <f>SUM(H47+H53+H59+H65+H71+H77+H83+H89+H95+H101+H107+H113)</f>
        <v>2029000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1855000</v>
      </c>
      <c r="G47" s="4">
        <f>SUM(G48:G51)</f>
        <v>1940000</v>
      </c>
      <c r="H47" s="4">
        <f>SUM(H48:H51)</f>
        <v>2029000</v>
      </c>
    </row>
    <row r="48" spans="5:8" x14ac:dyDescent="0.25">
      <c r="E48" s="7" t="s">
        <v>85</v>
      </c>
      <c r="F48" s="8">
        <v>1855000</v>
      </c>
      <c r="G48" s="9">
        <v>1940000</v>
      </c>
      <c r="H48" s="10">
        <v>2029000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1855000</v>
      </c>
      <c r="G118" s="19">
        <f>SUM(G45)</f>
        <v>1940000</v>
      </c>
      <c r="H118" s="19">
        <f>SUM(H45)</f>
        <v>2029000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0"/>
  <sheetViews>
    <sheetView showGridLines="0" topLeftCell="A30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70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184896000</v>
      </c>
      <c r="G5" s="4">
        <v>189068000</v>
      </c>
      <c r="H5" s="4">
        <v>190426000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46499000</v>
      </c>
      <c r="G7" s="5">
        <f>SUM(G8:G19)</f>
        <v>47760000</v>
      </c>
      <c r="H7" s="5">
        <f>SUM(H8:H19)</f>
        <v>51092000</v>
      </c>
    </row>
    <row r="8" spans="5:8" ht="13" x14ac:dyDescent="0.3">
      <c r="E8" s="27" t="s">
        <v>11</v>
      </c>
      <c r="F8" s="12">
        <v>42499000</v>
      </c>
      <c r="G8" s="12">
        <v>44460000</v>
      </c>
      <c r="H8" s="12">
        <v>48111000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4000000</v>
      </c>
      <c r="G11" s="12">
        <v>3300000</v>
      </c>
      <c r="H11" s="12">
        <v>2981000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4213000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1213000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235608000</v>
      </c>
      <c r="G30" s="19">
        <f>+G5+G6+G7+G20</f>
        <v>239828000</v>
      </c>
      <c r="H30" s="19">
        <f>+H5+H6+H7+H20</f>
        <v>244518000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8770000</v>
      </c>
      <c r="G32" s="4">
        <f>SUM(G33:G38)</f>
        <v>47922000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8770000</v>
      </c>
      <c r="G34" s="12">
        <v>47922000</v>
      </c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8770000</v>
      </c>
      <c r="G41" s="31">
        <f>+G32+G39</f>
        <v>47922000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244378000</v>
      </c>
      <c r="G42" s="31">
        <f>+G30+G41</f>
        <v>287750000</v>
      </c>
      <c r="H42" s="31">
        <f>+H30+H41</f>
        <v>244518000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1140000</v>
      </c>
      <c r="G45" s="5">
        <f>SUM(G47+G53+G59+G65+G71+G77+G83+G89+G95+G101+G107+G113)</f>
        <v>1169000</v>
      </c>
      <c r="H45" s="5">
        <f>SUM(H47+H53+H59+H65+H71+H77+H83+H89+H95+H101+H107+H113)</f>
        <v>1223000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1140000</v>
      </c>
      <c r="G47" s="4">
        <f>SUM(G48:G51)</f>
        <v>1169000</v>
      </c>
      <c r="H47" s="4">
        <f>SUM(H48:H51)</f>
        <v>1223000</v>
      </c>
    </row>
    <row r="48" spans="5:8" x14ac:dyDescent="0.25">
      <c r="E48" s="7" t="s">
        <v>85</v>
      </c>
      <c r="F48" s="8">
        <v>1140000</v>
      </c>
      <c r="G48" s="9">
        <v>1169000</v>
      </c>
      <c r="H48" s="10">
        <v>1223000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1140000</v>
      </c>
      <c r="G118" s="19">
        <f>SUM(G45)</f>
        <v>1169000</v>
      </c>
      <c r="H118" s="19">
        <f>SUM(H45)</f>
        <v>1223000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0"/>
  <sheetViews>
    <sheetView showGridLines="0" topLeftCell="A40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71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244093000</v>
      </c>
      <c r="G5" s="4">
        <v>243361000</v>
      </c>
      <c r="H5" s="4">
        <v>236632000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45424000</v>
      </c>
      <c r="G7" s="5">
        <f>SUM(G8:G19)</f>
        <v>50489000</v>
      </c>
      <c r="H7" s="5">
        <f>SUM(H8:H19)</f>
        <v>53699000</v>
      </c>
    </row>
    <row r="8" spans="5:8" ht="13" x14ac:dyDescent="0.3">
      <c r="E8" s="27" t="s">
        <v>11</v>
      </c>
      <c r="F8" s="12">
        <v>43211000</v>
      </c>
      <c r="G8" s="12">
        <v>45209000</v>
      </c>
      <c r="H8" s="12">
        <v>48929000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2213000</v>
      </c>
      <c r="G11" s="12">
        <v>5280000</v>
      </c>
      <c r="H11" s="12">
        <v>4770000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4112000</v>
      </c>
      <c r="G20" s="4">
        <f>SUM(G21:G29)</f>
        <v>2300000</v>
      </c>
      <c r="H20" s="4">
        <f>SUM(H21:H29)</f>
        <v>2400000</v>
      </c>
    </row>
    <row r="21" spans="5:8" ht="13" x14ac:dyDescent="0.3">
      <c r="E21" s="27" t="s">
        <v>24</v>
      </c>
      <c r="F21" s="20">
        <v>2300000</v>
      </c>
      <c r="G21" s="20">
        <v>2300000</v>
      </c>
      <c r="H21" s="20">
        <v>2400000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1812000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293629000</v>
      </c>
      <c r="G30" s="19">
        <f>+G5+G6+G7+G20</f>
        <v>296150000</v>
      </c>
      <c r="H30" s="19">
        <f>+H5+H6+H7+H20</f>
        <v>292731000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23180000</v>
      </c>
      <c r="G32" s="4">
        <f>SUM(G33:G38)</f>
        <v>4235000</v>
      </c>
      <c r="H32" s="4">
        <f>SUM(H33:H38)</f>
        <v>9459000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23180000</v>
      </c>
      <c r="G34" s="12">
        <v>4235000</v>
      </c>
      <c r="H34" s="12">
        <v>9459000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23180000</v>
      </c>
      <c r="G41" s="31">
        <f>+G32+G39</f>
        <v>4235000</v>
      </c>
      <c r="H41" s="31">
        <f>+H32+H39</f>
        <v>9459000</v>
      </c>
    </row>
    <row r="42" spans="5:8" ht="14" x14ac:dyDescent="0.3">
      <c r="E42" s="30" t="s">
        <v>40</v>
      </c>
      <c r="F42" s="31">
        <f>+F30+F41</f>
        <v>316809000</v>
      </c>
      <c r="G42" s="31">
        <f>+G30+G41</f>
        <v>300385000</v>
      </c>
      <c r="H42" s="31">
        <f>+H30+H41</f>
        <v>302190000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928000</v>
      </c>
      <c r="G45" s="5">
        <f>SUM(G47+G53+G59+G65+G71+G77+G83+G89+G95+G101+G107+G113)</f>
        <v>901000</v>
      </c>
      <c r="H45" s="5">
        <f>SUM(H47+H53+H59+H65+H71+H77+H83+H89+H95+H101+H107+H113)</f>
        <v>942000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928000</v>
      </c>
      <c r="G47" s="4">
        <f>SUM(G48:G51)</f>
        <v>901000</v>
      </c>
      <c r="H47" s="4">
        <f>SUM(H48:H51)</f>
        <v>942000</v>
      </c>
    </row>
    <row r="48" spans="5:8" x14ac:dyDescent="0.25">
      <c r="E48" s="7" t="s">
        <v>85</v>
      </c>
      <c r="F48" s="8">
        <v>928000</v>
      </c>
      <c r="G48" s="9">
        <v>901000</v>
      </c>
      <c r="H48" s="10">
        <v>942000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928000</v>
      </c>
      <c r="G118" s="19">
        <f>SUM(G45)</f>
        <v>901000</v>
      </c>
      <c r="H118" s="19">
        <f>SUM(H45)</f>
        <v>942000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0"/>
  <sheetViews>
    <sheetView showGridLines="0" topLeftCell="A36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72532000</v>
      </c>
      <c r="G5" s="4">
        <v>74254000</v>
      </c>
      <c r="H5" s="4">
        <v>74957000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54448000</v>
      </c>
      <c r="G7" s="5">
        <f>SUM(G8:G19)</f>
        <v>33203000</v>
      </c>
      <c r="H7" s="5">
        <f>SUM(H8:H19)</f>
        <v>33391000</v>
      </c>
    </row>
    <row r="8" spans="5:8" ht="13" x14ac:dyDescent="0.3">
      <c r="E8" s="27" t="s">
        <v>11</v>
      </c>
      <c r="F8" s="12">
        <v>28257000</v>
      </c>
      <c r="G8" s="12">
        <v>20003000</v>
      </c>
      <c r="H8" s="12">
        <v>21391000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26191000</v>
      </c>
      <c r="G11" s="12">
        <v>13200000</v>
      </c>
      <c r="H11" s="12">
        <v>12000000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4003000</v>
      </c>
      <c r="G20" s="4">
        <f>SUM(G21:G29)</f>
        <v>2800000</v>
      </c>
      <c r="H20" s="4">
        <f>SUM(H21:H29)</f>
        <v>2800000</v>
      </c>
    </row>
    <row r="21" spans="5:8" ht="13" x14ac:dyDescent="0.3">
      <c r="E21" s="27" t="s">
        <v>24</v>
      </c>
      <c r="F21" s="20">
        <v>2800000</v>
      </c>
      <c r="G21" s="20">
        <v>2800000</v>
      </c>
      <c r="H21" s="20">
        <v>2800000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1203000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130983000</v>
      </c>
      <c r="G30" s="19">
        <f>+G5+G6+G7+G20</f>
        <v>110257000</v>
      </c>
      <c r="H30" s="19">
        <f>+H5+H6+H7+H20</f>
        <v>111148000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190000</v>
      </c>
      <c r="G32" s="4">
        <f>SUM(G33:G38)</f>
        <v>3831000</v>
      </c>
      <c r="H32" s="4">
        <f>SUM(H33:H38)</f>
        <v>2478000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190000</v>
      </c>
      <c r="G34" s="12">
        <v>3831000</v>
      </c>
      <c r="H34" s="12">
        <v>2478000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190000</v>
      </c>
      <c r="G41" s="31">
        <f>+G32+G39</f>
        <v>3831000</v>
      </c>
      <c r="H41" s="31">
        <f>+H32+H39</f>
        <v>2478000</v>
      </c>
    </row>
    <row r="42" spans="5:8" ht="14" x14ac:dyDescent="0.3">
      <c r="E42" s="30" t="s">
        <v>40</v>
      </c>
      <c r="F42" s="31">
        <f>+F30+F41</f>
        <v>131173000</v>
      </c>
      <c r="G42" s="31">
        <f>+G30+G41</f>
        <v>114088000</v>
      </c>
      <c r="H42" s="31">
        <f>+H30+H41</f>
        <v>113626000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85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0"/>
  <sheetViews>
    <sheetView showGridLines="0" topLeftCell="A46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73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75763000</v>
      </c>
      <c r="G5" s="4">
        <v>76157000</v>
      </c>
      <c r="H5" s="4">
        <v>74962000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27723000</v>
      </c>
      <c r="G7" s="5">
        <f>SUM(G8:G19)</f>
        <v>30393000</v>
      </c>
      <c r="H7" s="5">
        <f>SUM(H8:H19)</f>
        <v>30472000</v>
      </c>
    </row>
    <row r="8" spans="5:8" ht="13" x14ac:dyDescent="0.3">
      <c r="E8" s="27" t="s">
        <v>11</v>
      </c>
      <c r="F8" s="12">
        <v>27723000</v>
      </c>
      <c r="G8" s="12">
        <v>18388000</v>
      </c>
      <c r="H8" s="12">
        <v>19627000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>
        <v>12005000</v>
      </c>
      <c r="H11" s="12">
        <v>10845000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4516000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1516000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108002000</v>
      </c>
      <c r="G30" s="19">
        <f>+G5+G6+G7+G20</f>
        <v>109550000</v>
      </c>
      <c r="H30" s="19">
        <f>+H5+H6+H7+H20</f>
        <v>108434000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190000</v>
      </c>
      <c r="G32" s="4">
        <f>SUM(G33:G38)</f>
        <v>427000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190000</v>
      </c>
      <c r="G34" s="12">
        <v>427000</v>
      </c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190000</v>
      </c>
      <c r="G41" s="31">
        <f>+G32+G39</f>
        <v>427000</v>
      </c>
      <c r="H41" s="31">
        <f>+H32+H39</f>
        <v>0</v>
      </c>
    </row>
    <row r="42" spans="5:8" ht="14" x14ac:dyDescent="0.3">
      <c r="E42" s="30" t="s">
        <v>40</v>
      </c>
      <c r="F42" s="31">
        <f>+F30+F41</f>
        <v>108192000</v>
      </c>
      <c r="G42" s="31">
        <f>+G30+G41</f>
        <v>109977000</v>
      </c>
      <c r="H42" s="31">
        <f>+H30+H41</f>
        <v>108434000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1694000</v>
      </c>
      <c r="G45" s="5">
        <f>SUM(G47+G53+G59+G65+G71+G77+G83+G89+G95+G101+G107+G113)</f>
        <v>1772000</v>
      </c>
      <c r="H45" s="5">
        <f>SUM(H47+H53+H59+H65+H71+H77+H83+H89+H95+H101+H107+H113)</f>
        <v>1854000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1694000</v>
      </c>
      <c r="G47" s="4">
        <f>SUM(G48:G51)</f>
        <v>1772000</v>
      </c>
      <c r="H47" s="4">
        <f>SUM(H48:H51)</f>
        <v>1854000</v>
      </c>
    </row>
    <row r="48" spans="5:8" x14ac:dyDescent="0.25">
      <c r="E48" s="7" t="s">
        <v>85</v>
      </c>
      <c r="F48" s="8">
        <v>1694000</v>
      </c>
      <c r="G48" s="9">
        <v>1772000</v>
      </c>
      <c r="H48" s="10">
        <v>1854000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1694000</v>
      </c>
      <c r="G118" s="19">
        <f>SUM(G45)</f>
        <v>1772000</v>
      </c>
      <c r="H118" s="19">
        <f>SUM(H45)</f>
        <v>1854000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0"/>
  <sheetViews>
    <sheetView showGridLines="0" topLeftCell="A48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74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257199000</v>
      </c>
      <c r="G5" s="4">
        <v>254523000</v>
      </c>
      <c r="H5" s="4">
        <v>244817000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72316000</v>
      </c>
      <c r="G7" s="5">
        <f>SUM(G8:G19)</f>
        <v>58263000</v>
      </c>
      <c r="H7" s="5">
        <f>SUM(H8:H19)</f>
        <v>63190000</v>
      </c>
    </row>
    <row r="8" spans="5:8" ht="13" x14ac:dyDescent="0.3">
      <c r="E8" s="27" t="s">
        <v>11</v>
      </c>
      <c r="F8" s="12">
        <v>65616000</v>
      </c>
      <c r="G8" s="12">
        <v>58263000</v>
      </c>
      <c r="H8" s="12">
        <v>63190000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6700000</v>
      </c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4715000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1715000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334230000</v>
      </c>
      <c r="G30" s="19">
        <f>+G5+G6+G7+G20</f>
        <v>315786000</v>
      </c>
      <c r="H30" s="19">
        <f>+H5+H6+H7+H20</f>
        <v>311007000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81688000</v>
      </c>
      <c r="G32" s="4">
        <f>SUM(G33:G38)</f>
        <v>9608000</v>
      </c>
      <c r="H32" s="4">
        <f>SUM(H33:H38)</f>
        <v>10884000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81688000</v>
      </c>
      <c r="G34" s="12">
        <v>9608000</v>
      </c>
      <c r="H34" s="12">
        <v>10884000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81688000</v>
      </c>
      <c r="G41" s="31">
        <f>+G32+G39</f>
        <v>9608000</v>
      </c>
      <c r="H41" s="31">
        <f>+H32+H39</f>
        <v>10884000</v>
      </c>
    </row>
    <row r="42" spans="5:8" ht="14" x14ac:dyDescent="0.3">
      <c r="E42" s="30" t="s">
        <v>40</v>
      </c>
      <c r="F42" s="31">
        <f>+F30+F41</f>
        <v>415918000</v>
      </c>
      <c r="G42" s="31">
        <f>+G30+G41</f>
        <v>325394000</v>
      </c>
      <c r="H42" s="31">
        <f>+H30+H41</f>
        <v>321891000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1236000</v>
      </c>
      <c r="G45" s="5">
        <f>SUM(G47+G53+G59+G65+G71+G77+G83+G89+G95+G101+G107+G113)</f>
        <v>1299000</v>
      </c>
      <c r="H45" s="5">
        <f>SUM(H47+H53+H59+H65+H71+H77+H83+H89+H95+H101+H107+H113)</f>
        <v>1359000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1236000</v>
      </c>
      <c r="G47" s="4">
        <f>SUM(G48:G51)</f>
        <v>1299000</v>
      </c>
      <c r="H47" s="4">
        <f>SUM(H48:H51)</f>
        <v>1359000</v>
      </c>
    </row>
    <row r="48" spans="5:8" x14ac:dyDescent="0.25">
      <c r="E48" s="7" t="s">
        <v>85</v>
      </c>
      <c r="F48" s="8">
        <v>1236000</v>
      </c>
      <c r="G48" s="9">
        <v>1299000</v>
      </c>
      <c r="H48" s="10">
        <v>1359000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1236000</v>
      </c>
      <c r="G118" s="19">
        <f>SUM(G45)</f>
        <v>1299000</v>
      </c>
      <c r="H118" s="19">
        <f>SUM(H45)</f>
        <v>1359000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0"/>
  <sheetViews>
    <sheetView showGridLines="0" topLeftCell="A48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75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68806000</v>
      </c>
      <c r="G5" s="4">
        <v>69756000</v>
      </c>
      <c r="H5" s="4">
        <v>69486000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35186000</v>
      </c>
      <c r="G7" s="5">
        <f>SUM(G8:G19)</f>
        <v>17268000</v>
      </c>
      <c r="H7" s="5">
        <f>SUM(H8:H19)</f>
        <v>18403000</v>
      </c>
    </row>
    <row r="8" spans="5:8" ht="13" x14ac:dyDescent="0.3">
      <c r="E8" s="27" t="s">
        <v>11</v>
      </c>
      <c r="F8" s="12">
        <v>24658000</v>
      </c>
      <c r="G8" s="12">
        <v>17268000</v>
      </c>
      <c r="H8" s="12">
        <v>18403000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10528000</v>
      </c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8200000</v>
      </c>
      <c r="G20" s="4">
        <f>SUM(G21:G29)</f>
        <v>7000000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4000000</v>
      </c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112192000</v>
      </c>
      <c r="G30" s="19">
        <f>+G5+G6+G7+G20</f>
        <v>94024000</v>
      </c>
      <c r="H30" s="19">
        <f>+H5+H6+H7+H20</f>
        <v>90889000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13284000</v>
      </c>
      <c r="G32" s="4">
        <f>SUM(G33:G38)</f>
        <v>442000</v>
      </c>
      <c r="H32" s="4">
        <f>SUM(H33:H38)</f>
        <v>486000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13284000</v>
      </c>
      <c r="G34" s="12">
        <v>442000</v>
      </c>
      <c r="H34" s="12">
        <v>486000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13284000</v>
      </c>
      <c r="G41" s="31">
        <f>+G32+G39</f>
        <v>442000</v>
      </c>
      <c r="H41" s="31">
        <f>+H32+H39</f>
        <v>486000</v>
      </c>
    </row>
    <row r="42" spans="5:8" ht="14" x14ac:dyDescent="0.3">
      <c r="E42" s="30" t="s">
        <v>40</v>
      </c>
      <c r="F42" s="31">
        <f>+F30+F41</f>
        <v>125476000</v>
      </c>
      <c r="G42" s="31">
        <f>+G30+G41</f>
        <v>94466000</v>
      </c>
      <c r="H42" s="31">
        <f>+H30+H41</f>
        <v>91375000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981000</v>
      </c>
      <c r="G45" s="5">
        <f>SUM(G47+G53+G59+G65+G71+G77+G83+G89+G95+G101+G107+G113)</f>
        <v>1026000</v>
      </c>
      <c r="H45" s="5">
        <f>SUM(H47+H53+H59+H65+H71+H77+H83+H89+H95+H101+H107+H113)</f>
        <v>1073000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981000</v>
      </c>
      <c r="G47" s="4">
        <f>SUM(G48:G51)</f>
        <v>1026000</v>
      </c>
      <c r="H47" s="4">
        <f>SUM(H48:H51)</f>
        <v>1073000</v>
      </c>
    </row>
    <row r="48" spans="5:8" x14ac:dyDescent="0.25">
      <c r="E48" s="7" t="s">
        <v>85</v>
      </c>
      <c r="F48" s="8">
        <v>981000</v>
      </c>
      <c r="G48" s="9">
        <v>1026000</v>
      </c>
      <c r="H48" s="10">
        <v>1073000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981000</v>
      </c>
      <c r="G118" s="19">
        <f>SUM(G45)</f>
        <v>1026000</v>
      </c>
      <c r="H118" s="19">
        <f>SUM(H45)</f>
        <v>1073000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A8" zoomScale="90" zoomScaleNormal="9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41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407135000</v>
      </c>
      <c r="G5" s="4">
        <v>417302000</v>
      </c>
      <c r="H5" s="4">
        <v>426154000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2653000</v>
      </c>
      <c r="G7" s="5">
        <f>SUM(G8:G19)</f>
        <v>2772000</v>
      </c>
      <c r="H7" s="5">
        <f>SUM(H8:H19)</f>
        <v>2899000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2653000</v>
      </c>
      <c r="G13" s="20">
        <v>2772000</v>
      </c>
      <c r="H13" s="20">
        <v>2899000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3161000</v>
      </c>
      <c r="G20" s="4">
        <f>SUM(G21:G29)</f>
        <v>1800000</v>
      </c>
      <c r="H20" s="4">
        <f>SUM(H21:H29)</f>
        <v>2000000</v>
      </c>
    </row>
    <row r="21" spans="5:8" ht="13" x14ac:dyDescent="0.3">
      <c r="E21" s="27" t="s">
        <v>24</v>
      </c>
      <c r="F21" s="20">
        <v>1800000</v>
      </c>
      <c r="G21" s="20">
        <v>1800000</v>
      </c>
      <c r="H21" s="20">
        <v>2000000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1361000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412949000</v>
      </c>
      <c r="G30" s="19">
        <f>+G5+G6+G7+G20</f>
        <v>421874000</v>
      </c>
      <c r="H30" s="19">
        <f>+H5+H6+H7+H20</f>
        <v>431053000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2201000</v>
      </c>
      <c r="G39" s="4">
        <f>SUM(G40:G40)</f>
        <v>2874000</v>
      </c>
      <c r="H39" s="4">
        <f>SUM(H40:H40)</f>
        <v>2406000</v>
      </c>
    </row>
    <row r="40" spans="5:8" ht="13" x14ac:dyDescent="0.3">
      <c r="E40" s="27" t="s">
        <v>25</v>
      </c>
      <c r="F40" s="20">
        <v>2201000</v>
      </c>
      <c r="G40" s="20">
        <v>2874000</v>
      </c>
      <c r="H40" s="20">
        <v>2406000</v>
      </c>
    </row>
    <row r="41" spans="5:8" ht="14" x14ac:dyDescent="0.3">
      <c r="E41" s="30" t="s">
        <v>39</v>
      </c>
      <c r="F41" s="31">
        <f>+F32+F39</f>
        <v>2201000</v>
      </c>
      <c r="G41" s="31">
        <f>+G32+G39</f>
        <v>2874000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415150000</v>
      </c>
      <c r="G42" s="31">
        <f>+G30+G41</f>
        <v>424748000</v>
      </c>
      <c r="H42" s="31">
        <f>+H30+H41</f>
        <v>433459000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85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0"/>
  <sheetViews>
    <sheetView showGridLines="0" topLeftCell="A47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76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161140000</v>
      </c>
      <c r="G5" s="4">
        <v>159698000</v>
      </c>
      <c r="H5" s="4">
        <v>153963000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34778000</v>
      </c>
      <c r="G7" s="5">
        <f>SUM(G8:G19)</f>
        <v>36336000</v>
      </c>
      <c r="H7" s="5">
        <f>SUM(H8:H19)</f>
        <v>39234000</v>
      </c>
    </row>
    <row r="8" spans="5:8" ht="13" x14ac:dyDescent="0.3">
      <c r="E8" s="27" t="s">
        <v>11</v>
      </c>
      <c r="F8" s="12">
        <v>34778000</v>
      </c>
      <c r="G8" s="12">
        <v>36336000</v>
      </c>
      <c r="H8" s="12">
        <v>39234000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9036000</v>
      </c>
      <c r="G20" s="4">
        <f>SUM(G21:G29)</f>
        <v>6000000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2036000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3000000</v>
      </c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204954000</v>
      </c>
      <c r="G30" s="19">
        <f>+G5+G6+G7+G20</f>
        <v>202034000</v>
      </c>
      <c r="H30" s="19">
        <f>+H5+H6+H7+H20</f>
        <v>196197000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8554000</v>
      </c>
      <c r="G32" s="4">
        <f>SUM(G33:G38)</f>
        <v>5235000</v>
      </c>
      <c r="H32" s="4">
        <f>SUM(H33:H38)</f>
        <v>8115000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8554000</v>
      </c>
      <c r="G34" s="12">
        <v>5235000</v>
      </c>
      <c r="H34" s="12">
        <v>8115000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8554000</v>
      </c>
      <c r="G41" s="31">
        <f>+G32+G39</f>
        <v>5235000</v>
      </c>
      <c r="H41" s="31">
        <f>+H32+H39</f>
        <v>8115000</v>
      </c>
    </row>
    <row r="42" spans="5:8" ht="14" x14ac:dyDescent="0.3">
      <c r="E42" s="30" t="s">
        <v>40</v>
      </c>
      <c r="F42" s="31">
        <f>+F30+F41</f>
        <v>213508000</v>
      </c>
      <c r="G42" s="31">
        <f>+G30+G41</f>
        <v>207269000</v>
      </c>
      <c r="H42" s="31">
        <f>+H30+H41</f>
        <v>204312000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1015000</v>
      </c>
      <c r="G45" s="5">
        <f>SUM(G47+G53+G59+G65+G71+G77+G83+G89+G95+G101+G107+G113)</f>
        <v>1062000</v>
      </c>
      <c r="H45" s="5">
        <f>SUM(H47+H53+H59+H65+H71+H77+H83+H89+H95+H101+H107+H113)</f>
        <v>1111000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1015000</v>
      </c>
      <c r="G47" s="4">
        <f>SUM(G48:G51)</f>
        <v>1062000</v>
      </c>
      <c r="H47" s="4">
        <f>SUM(H48:H51)</f>
        <v>1111000</v>
      </c>
    </row>
    <row r="48" spans="5:8" x14ac:dyDescent="0.25">
      <c r="E48" s="7" t="s">
        <v>85</v>
      </c>
      <c r="F48" s="8">
        <v>1015000</v>
      </c>
      <c r="G48" s="9">
        <v>1062000</v>
      </c>
      <c r="H48" s="10">
        <v>1111000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1015000</v>
      </c>
      <c r="G118" s="19">
        <f>SUM(G45)</f>
        <v>1062000</v>
      </c>
      <c r="H118" s="19">
        <f>SUM(H45)</f>
        <v>1111000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0"/>
  <sheetViews>
    <sheetView showGridLines="0" topLeftCell="A51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77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641421000</v>
      </c>
      <c r="G5" s="4">
        <v>683738000</v>
      </c>
      <c r="H5" s="4">
        <v>727597000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191890000</v>
      </c>
      <c r="G7" s="5">
        <f>SUM(G8:G19)</f>
        <v>202920000</v>
      </c>
      <c r="H7" s="5">
        <f>SUM(H8:H19)</f>
        <v>231159000</v>
      </c>
    </row>
    <row r="8" spans="5:8" ht="13" x14ac:dyDescent="0.3">
      <c r="E8" s="27" t="s">
        <v>11</v>
      </c>
      <c r="F8" s="12">
        <v>112804000</v>
      </c>
      <c r="G8" s="12">
        <v>107920000</v>
      </c>
      <c r="H8" s="12">
        <v>117440000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2924000</v>
      </c>
      <c r="G11" s="12">
        <v>10000000</v>
      </c>
      <c r="H11" s="12">
        <v>10500000</v>
      </c>
    </row>
    <row r="12" spans="5:8" ht="13" x14ac:dyDescent="0.3">
      <c r="E12" s="27" t="s">
        <v>15</v>
      </c>
      <c r="F12" s="20">
        <v>26162000</v>
      </c>
      <c r="G12" s="20">
        <v>30000000</v>
      </c>
      <c r="H12" s="20">
        <v>44219000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50000000</v>
      </c>
      <c r="G16" s="12">
        <v>55000000</v>
      </c>
      <c r="H16" s="12">
        <v>59000000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9555000</v>
      </c>
      <c r="G20" s="4">
        <f>SUM(G21:G29)</f>
        <v>8000000</v>
      </c>
      <c r="H20" s="4">
        <f>SUM(H21:H29)</f>
        <v>7000000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1555000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5000000</v>
      </c>
      <c r="G26" s="12">
        <v>5000000</v>
      </c>
      <c r="H26" s="12">
        <v>4000000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842866000</v>
      </c>
      <c r="G30" s="19">
        <f>+G5+G6+G7+G20</f>
        <v>894658000</v>
      </c>
      <c r="H30" s="19">
        <f>+H5+H6+H7+H20</f>
        <v>965756000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3241000</v>
      </c>
      <c r="G32" s="4">
        <f>SUM(G33:G38)</f>
        <v>6369000</v>
      </c>
      <c r="H32" s="4">
        <f>SUM(H33:H38)</f>
        <v>64464000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3141000</v>
      </c>
      <c r="G34" s="12">
        <v>6269000</v>
      </c>
      <c r="H34" s="12">
        <v>64364000</v>
      </c>
    </row>
    <row r="35" spans="5:8" ht="13" x14ac:dyDescent="0.3">
      <c r="E35" s="27" t="s">
        <v>37</v>
      </c>
      <c r="F35" s="12">
        <v>100000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3241000</v>
      </c>
      <c r="G41" s="31">
        <f>+G32+G39</f>
        <v>6369000</v>
      </c>
      <c r="H41" s="31">
        <f>+H32+H39</f>
        <v>64464000</v>
      </c>
    </row>
    <row r="42" spans="5:8" ht="14" x14ac:dyDescent="0.3">
      <c r="E42" s="30" t="s">
        <v>40</v>
      </c>
      <c r="F42" s="31">
        <f>+F30+F41</f>
        <v>846107000</v>
      </c>
      <c r="G42" s="31">
        <f>+G30+G41</f>
        <v>901027000</v>
      </c>
      <c r="H42" s="31">
        <f>+H30+H41</f>
        <v>1030220000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1400000</v>
      </c>
      <c r="G45" s="5">
        <f>SUM(G47+G53+G59+G65+G71+G77+G83+G89+G95+G101+G107+G113)</f>
        <v>1500000</v>
      </c>
      <c r="H45" s="5">
        <f>SUM(H47+H53+H59+H65+H71+H77+H83+H89+H95+H101+H107+H113)</f>
        <v>1569000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1400000</v>
      </c>
      <c r="G47" s="4">
        <f>SUM(G48:G51)</f>
        <v>1500000</v>
      </c>
      <c r="H47" s="4">
        <f>SUM(H48:H51)</f>
        <v>1569000</v>
      </c>
    </row>
    <row r="48" spans="5:8" x14ac:dyDescent="0.25">
      <c r="E48" s="7" t="s">
        <v>85</v>
      </c>
      <c r="F48" s="8">
        <v>1400000</v>
      </c>
      <c r="G48" s="9">
        <v>1500000</v>
      </c>
      <c r="H48" s="10">
        <v>1569000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1400000</v>
      </c>
      <c r="G118" s="19">
        <f>SUM(G45)</f>
        <v>1500000</v>
      </c>
      <c r="H118" s="19">
        <f>SUM(H45)</f>
        <v>1569000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0"/>
  <sheetViews>
    <sheetView showGridLines="0" topLeftCell="A34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78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182628000</v>
      </c>
      <c r="G5" s="4">
        <v>188755000</v>
      </c>
      <c r="H5" s="4">
        <v>193092000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62351000</v>
      </c>
      <c r="G7" s="5">
        <f>SUM(G8:G19)</f>
        <v>67782000</v>
      </c>
      <c r="H7" s="5">
        <f>SUM(H8:H19)</f>
        <v>75444000</v>
      </c>
    </row>
    <row r="8" spans="5:8" ht="13" x14ac:dyDescent="0.3">
      <c r="E8" s="27" t="s">
        <v>11</v>
      </c>
      <c r="F8" s="12">
        <v>32351000</v>
      </c>
      <c r="G8" s="12">
        <v>33782000</v>
      </c>
      <c r="H8" s="12">
        <v>36444000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30000000</v>
      </c>
      <c r="G16" s="12">
        <v>34000000</v>
      </c>
      <c r="H16" s="12">
        <v>39000000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5114000</v>
      </c>
      <c r="G20" s="4">
        <f>SUM(G21:G29)</f>
        <v>3800000</v>
      </c>
      <c r="H20" s="4">
        <f>SUM(H21:H29)</f>
        <v>3800000</v>
      </c>
    </row>
    <row r="21" spans="5:8" ht="13" x14ac:dyDescent="0.3">
      <c r="E21" s="27" t="s">
        <v>24</v>
      </c>
      <c r="F21" s="20">
        <v>3800000</v>
      </c>
      <c r="G21" s="20">
        <v>3800000</v>
      </c>
      <c r="H21" s="20">
        <v>3800000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1314000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250093000</v>
      </c>
      <c r="G30" s="19">
        <f>+G5+G6+G7+G20</f>
        <v>260337000</v>
      </c>
      <c r="H30" s="19">
        <f>+H5+H6+H7+H20</f>
        <v>272336000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5434000</v>
      </c>
      <c r="G32" s="4">
        <f>SUM(G33:G38)</f>
        <v>503000</v>
      </c>
      <c r="H32" s="4">
        <f>SUM(H33:H38)</f>
        <v>486000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5434000</v>
      </c>
      <c r="G34" s="12">
        <v>503000</v>
      </c>
      <c r="H34" s="12">
        <v>486000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5434000</v>
      </c>
      <c r="G41" s="31">
        <f>+G32+G39</f>
        <v>503000</v>
      </c>
      <c r="H41" s="31">
        <f>+H32+H39</f>
        <v>486000</v>
      </c>
    </row>
    <row r="42" spans="5:8" ht="14" x14ac:dyDescent="0.3">
      <c r="E42" s="30" t="s">
        <v>40</v>
      </c>
      <c r="F42" s="31">
        <f>+F30+F41</f>
        <v>255527000</v>
      </c>
      <c r="G42" s="31">
        <f>+G30+G41</f>
        <v>260840000</v>
      </c>
      <c r="H42" s="31">
        <f>+H30+H41</f>
        <v>272822000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1189000</v>
      </c>
      <c r="G45" s="5">
        <f>SUM(G47+G53+G59+G65+G71+G77+G83+G89+G95+G101+G107+G113)</f>
        <v>1239000</v>
      </c>
      <c r="H45" s="5">
        <f>SUM(H47+H53+H59+H65+H71+H77+H83+H89+H95+H101+H107+H113)</f>
        <v>1296000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1189000</v>
      </c>
      <c r="G47" s="4">
        <f>SUM(G48:G51)</f>
        <v>1239000</v>
      </c>
      <c r="H47" s="4">
        <f>SUM(H48:H51)</f>
        <v>1296000</v>
      </c>
    </row>
    <row r="48" spans="5:8" x14ac:dyDescent="0.25">
      <c r="E48" s="7" t="s">
        <v>85</v>
      </c>
      <c r="F48" s="8">
        <v>1189000</v>
      </c>
      <c r="G48" s="9">
        <v>1239000</v>
      </c>
      <c r="H48" s="10">
        <v>1296000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1189000</v>
      </c>
      <c r="G118" s="19">
        <f>SUM(G45)</f>
        <v>1239000</v>
      </c>
      <c r="H118" s="19">
        <f>SUM(H45)</f>
        <v>1296000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0"/>
  <sheetViews>
    <sheetView showGridLines="0" topLeftCell="A40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79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411298000</v>
      </c>
      <c r="G5" s="4">
        <v>439697000</v>
      </c>
      <c r="H5" s="4">
        <v>469577000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142951000</v>
      </c>
      <c r="G7" s="5">
        <f>SUM(G8:G19)</f>
        <v>150870000</v>
      </c>
      <c r="H7" s="5">
        <f>SUM(H8:H19)</f>
        <v>163408000</v>
      </c>
    </row>
    <row r="8" spans="5:8" ht="13" x14ac:dyDescent="0.3">
      <c r="E8" s="27" t="s">
        <v>11</v>
      </c>
      <c r="F8" s="12">
        <v>77712000</v>
      </c>
      <c r="G8" s="12">
        <v>81515000</v>
      </c>
      <c r="H8" s="12">
        <v>88593000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10243000</v>
      </c>
      <c r="G11" s="12">
        <v>12500000</v>
      </c>
      <c r="H11" s="12">
        <v>13000000</v>
      </c>
    </row>
    <row r="12" spans="5:8" ht="13" x14ac:dyDescent="0.3">
      <c r="E12" s="27" t="s">
        <v>15</v>
      </c>
      <c r="F12" s="20">
        <v>5000000</v>
      </c>
      <c r="G12" s="20">
        <v>1000000</v>
      </c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49996000</v>
      </c>
      <c r="G16" s="12">
        <v>55855000</v>
      </c>
      <c r="H16" s="12">
        <v>60815000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5177000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2177000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559426000</v>
      </c>
      <c r="G30" s="19">
        <f>+G5+G6+G7+G20</f>
        <v>593567000</v>
      </c>
      <c r="H30" s="19">
        <f>+H5+H6+H7+H20</f>
        <v>635985000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54309000</v>
      </c>
      <c r="G32" s="4">
        <f>SUM(G33:G38)</f>
        <v>75068000</v>
      </c>
      <c r="H32" s="4">
        <f>SUM(H33:H38)</f>
        <v>72586000</v>
      </c>
    </row>
    <row r="33" spans="5:8" ht="13" x14ac:dyDescent="0.3">
      <c r="E33" s="27" t="s">
        <v>18</v>
      </c>
      <c r="F33" s="12">
        <v>53737000</v>
      </c>
      <c r="G33" s="12">
        <v>72000000</v>
      </c>
      <c r="H33" s="12">
        <v>72000000</v>
      </c>
    </row>
    <row r="34" spans="5:8" ht="13" x14ac:dyDescent="0.3">
      <c r="E34" s="27" t="s">
        <v>36</v>
      </c>
      <c r="F34" s="12">
        <v>472000</v>
      </c>
      <c r="G34" s="12">
        <v>2968000</v>
      </c>
      <c r="H34" s="12">
        <v>486000</v>
      </c>
    </row>
    <row r="35" spans="5:8" ht="13" x14ac:dyDescent="0.3">
      <c r="E35" s="27" t="s">
        <v>37</v>
      </c>
      <c r="F35" s="12">
        <v>100000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54309000</v>
      </c>
      <c r="G41" s="31">
        <f>+G32+G39</f>
        <v>75068000</v>
      </c>
      <c r="H41" s="31">
        <f>+H32+H39</f>
        <v>72586000</v>
      </c>
    </row>
    <row r="42" spans="5:8" ht="14" x14ac:dyDescent="0.3">
      <c r="E42" s="30" t="s">
        <v>40</v>
      </c>
      <c r="F42" s="31">
        <f>+F30+F41</f>
        <v>613735000</v>
      </c>
      <c r="G42" s="31">
        <f>+G30+G41</f>
        <v>668635000</v>
      </c>
      <c r="H42" s="31">
        <f>+H30+H41</f>
        <v>708571000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1200000</v>
      </c>
      <c r="G45" s="5">
        <f>SUM(G47+G53+G59+G65+G71+G77+G83+G89+G95+G101+G107+G113)</f>
        <v>1200000</v>
      </c>
      <c r="H45" s="5">
        <f>SUM(H47+H53+H59+H65+H71+H77+H83+H89+H95+H101+H107+H113)</f>
        <v>1255000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1200000</v>
      </c>
      <c r="G47" s="4">
        <f>SUM(G48:G51)</f>
        <v>1200000</v>
      </c>
      <c r="H47" s="4">
        <f>SUM(H48:H51)</f>
        <v>1255000</v>
      </c>
    </row>
    <row r="48" spans="5:8" x14ac:dyDescent="0.25">
      <c r="E48" s="7" t="s">
        <v>85</v>
      </c>
      <c r="F48" s="8">
        <v>1200000</v>
      </c>
      <c r="G48" s="9">
        <v>1200000</v>
      </c>
      <c r="H48" s="10">
        <v>1255000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1200000</v>
      </c>
      <c r="G118" s="19">
        <f>SUM(G45)</f>
        <v>1200000</v>
      </c>
      <c r="H118" s="19">
        <f>SUM(H45)</f>
        <v>1255000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35" workbookViewId="0">
      <selection activeCell="E135" sqref="E135:H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42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1110786000</v>
      </c>
      <c r="G5" s="4">
        <v>1176209000</v>
      </c>
      <c r="H5" s="4">
        <v>1245822000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348778000</v>
      </c>
      <c r="G7" s="5">
        <f>SUM(G8:G19)</f>
        <v>366737000</v>
      </c>
      <c r="H7" s="5">
        <f>SUM(H8:H19)</f>
        <v>400060000</v>
      </c>
    </row>
    <row r="8" spans="5:8" ht="13" x14ac:dyDescent="0.3">
      <c r="E8" s="27" t="s">
        <v>11</v>
      </c>
      <c r="F8" s="12">
        <v>345927000</v>
      </c>
      <c r="G8" s="12">
        <v>363759000</v>
      </c>
      <c r="H8" s="12">
        <v>396945000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2851000</v>
      </c>
      <c r="G13" s="20">
        <v>2978000</v>
      </c>
      <c r="H13" s="20">
        <v>3115000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5291000</v>
      </c>
      <c r="G20" s="4">
        <f>SUM(G21:G29)</f>
        <v>3000000</v>
      </c>
      <c r="H20" s="4">
        <f>SUM(H21:H29)</f>
        <v>3000000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2291000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1464855000</v>
      </c>
      <c r="G30" s="19">
        <f>+G5+G6+G7+G20</f>
        <v>1545946000</v>
      </c>
      <c r="H30" s="19">
        <f>+H5+H6+H7+H20</f>
        <v>1648882000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173188000</v>
      </c>
      <c r="G32" s="4">
        <f>SUM(G33:G38)</f>
        <v>204378000</v>
      </c>
      <c r="H32" s="4">
        <f>SUM(H33:H38)</f>
        <v>204378000</v>
      </c>
    </row>
    <row r="33" spans="5:8" ht="13" x14ac:dyDescent="0.3">
      <c r="E33" s="27" t="s">
        <v>18</v>
      </c>
      <c r="F33" s="12">
        <v>55000000</v>
      </c>
      <c r="G33" s="12">
        <v>62000000</v>
      </c>
      <c r="H33" s="12">
        <v>62000000</v>
      </c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118188000</v>
      </c>
      <c r="G37" s="12">
        <v>142378000</v>
      </c>
      <c r="H37" s="12">
        <v>142378000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3145000</v>
      </c>
      <c r="G39" s="4">
        <f>SUM(G40:G40)</f>
        <v>2617000</v>
      </c>
      <c r="H39" s="4">
        <f>SUM(H40:H40)</f>
        <v>2406000</v>
      </c>
    </row>
    <row r="40" spans="5:8" ht="13" x14ac:dyDescent="0.3">
      <c r="E40" s="27" t="s">
        <v>25</v>
      </c>
      <c r="F40" s="20">
        <v>3145000</v>
      </c>
      <c r="G40" s="20">
        <v>2617000</v>
      </c>
      <c r="H40" s="20">
        <v>2406000</v>
      </c>
    </row>
    <row r="41" spans="5:8" ht="14" x14ac:dyDescent="0.3">
      <c r="E41" s="30" t="s">
        <v>39</v>
      </c>
      <c r="F41" s="31">
        <f>+F32+F39</f>
        <v>176333000</v>
      </c>
      <c r="G41" s="31">
        <f>+G32+G39</f>
        <v>206995000</v>
      </c>
      <c r="H41" s="31">
        <f>+H32+H39</f>
        <v>206784000</v>
      </c>
    </row>
    <row r="42" spans="5:8" ht="14" x14ac:dyDescent="0.3">
      <c r="E42" s="30" t="s">
        <v>40</v>
      </c>
      <c r="F42" s="31">
        <f>+F30+F41</f>
        <v>1641188000</v>
      </c>
      <c r="G42" s="31">
        <f>+G30+G41</f>
        <v>1752941000</v>
      </c>
      <c r="H42" s="31">
        <f>+H30+H41</f>
        <v>1855666000</v>
      </c>
    </row>
    <row r="43" spans="5:8" ht="13" x14ac:dyDescent="0.3">
      <c r="E43" s="34" t="s">
        <v>43</v>
      </c>
      <c r="F43" s="35"/>
      <c r="G43" s="35"/>
      <c r="H43" s="35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85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ht="13" x14ac:dyDescent="0.3">
      <c r="E119" s="34" t="s">
        <v>43</v>
      </c>
      <c r="F119" s="35"/>
      <c r="G119" s="35"/>
      <c r="H119" s="35"/>
    </row>
    <row r="120" spans="5:8" ht="13" x14ac:dyDescent="0.3">
      <c r="E120" s="36" t="s">
        <v>44</v>
      </c>
      <c r="F120" s="35"/>
      <c r="G120" s="35"/>
      <c r="H120" s="35"/>
    </row>
    <row r="121" spans="5:8" ht="13" x14ac:dyDescent="0.3">
      <c r="E121" s="34" t="s">
        <v>43</v>
      </c>
      <c r="F121" s="35"/>
      <c r="G121" s="35"/>
      <c r="H121" s="35"/>
    </row>
    <row r="122" spans="5:8" ht="13" x14ac:dyDescent="0.3">
      <c r="E122" s="36" t="s">
        <v>45</v>
      </c>
      <c r="F122" s="35"/>
      <c r="G122" s="35"/>
      <c r="H122" s="35"/>
    </row>
    <row r="123" spans="5:8" x14ac:dyDescent="0.25">
      <c r="E123" s="1" t="s">
        <v>46</v>
      </c>
      <c r="F123" s="17">
        <v>57659000</v>
      </c>
      <c r="G123" s="17">
        <v>62608000</v>
      </c>
      <c r="H123" s="17">
        <v>68010000</v>
      </c>
    </row>
    <row r="124" spans="5:8" x14ac:dyDescent="0.25">
      <c r="E124" s="1" t="s">
        <v>47</v>
      </c>
      <c r="F124" s="17">
        <v>64243000</v>
      </c>
      <c r="G124" s="17">
        <v>69758000</v>
      </c>
      <c r="H124" s="17">
        <v>75776000</v>
      </c>
    </row>
    <row r="125" spans="5:8" x14ac:dyDescent="0.25">
      <c r="E125" s="1" t="s">
        <v>48</v>
      </c>
      <c r="F125" s="17">
        <v>175602000</v>
      </c>
      <c r="G125" s="17">
        <v>190675000</v>
      </c>
      <c r="H125" s="17">
        <v>207126000</v>
      </c>
    </row>
    <row r="126" spans="5:8" x14ac:dyDescent="0.25">
      <c r="E126" s="1" t="s">
        <v>49</v>
      </c>
      <c r="F126" s="17">
        <v>92906000</v>
      </c>
      <c r="G126" s="17">
        <v>100880000</v>
      </c>
      <c r="H126" s="17">
        <v>109584000</v>
      </c>
    </row>
    <row r="127" spans="5:8" x14ac:dyDescent="0.25">
      <c r="E127" s="1" t="s">
        <v>50</v>
      </c>
      <c r="F127" s="17">
        <v>89194000</v>
      </c>
      <c r="G127" s="17">
        <v>96850000</v>
      </c>
      <c r="H127" s="17">
        <v>105206000</v>
      </c>
    </row>
    <row r="128" spans="5:8" ht="13" x14ac:dyDescent="0.3">
      <c r="E128" s="34" t="s">
        <v>43</v>
      </c>
      <c r="F128" s="35"/>
      <c r="G128" s="35"/>
      <c r="H128" s="35"/>
    </row>
    <row r="129" spans="5:8" ht="13" x14ac:dyDescent="0.3">
      <c r="E129" s="36" t="s">
        <v>51</v>
      </c>
      <c r="F129" s="35"/>
      <c r="G129" s="35"/>
      <c r="H129" s="35"/>
    </row>
    <row r="130" spans="5:8" x14ac:dyDescent="0.25">
      <c r="E130" s="1" t="s">
        <v>46</v>
      </c>
      <c r="F130" s="17">
        <v>37537000</v>
      </c>
      <c r="G130" s="17">
        <v>39301000</v>
      </c>
      <c r="H130" s="17">
        <v>41109000</v>
      </c>
    </row>
    <row r="131" spans="5:8" x14ac:dyDescent="0.25">
      <c r="E131" s="1" t="s">
        <v>47</v>
      </c>
      <c r="F131" s="17">
        <v>41823000</v>
      </c>
      <c r="G131" s="17">
        <v>43789000</v>
      </c>
      <c r="H131" s="17">
        <v>45803000</v>
      </c>
    </row>
    <row r="132" spans="5:8" x14ac:dyDescent="0.25">
      <c r="E132" s="1" t="s">
        <v>48</v>
      </c>
      <c r="F132" s="17">
        <v>114319000</v>
      </c>
      <c r="G132" s="17">
        <v>119692000</v>
      </c>
      <c r="H132" s="17">
        <v>125198000</v>
      </c>
    </row>
    <row r="133" spans="5:8" x14ac:dyDescent="0.25">
      <c r="E133" s="1" t="s">
        <v>49</v>
      </c>
      <c r="F133" s="17">
        <v>60483000</v>
      </c>
      <c r="G133" s="17">
        <v>63326000</v>
      </c>
      <c r="H133" s="17">
        <v>66238000</v>
      </c>
    </row>
    <row r="134" spans="5:8" x14ac:dyDescent="0.25">
      <c r="E134" s="1" t="s">
        <v>50</v>
      </c>
      <c r="F134" s="17">
        <v>58067000</v>
      </c>
      <c r="G134" s="17">
        <v>60796000</v>
      </c>
      <c r="H134" s="17">
        <v>63592000</v>
      </c>
    </row>
    <row r="135" spans="5:8" ht="13" x14ac:dyDescent="0.3">
      <c r="E135" s="34" t="s">
        <v>43</v>
      </c>
      <c r="F135" s="35"/>
      <c r="G135" s="35"/>
      <c r="H135" s="35"/>
    </row>
    <row r="136" spans="5:8" ht="13" x14ac:dyDescent="0.3">
      <c r="E136" s="34" t="s">
        <v>43</v>
      </c>
      <c r="F136" s="35"/>
      <c r="G136" s="35"/>
      <c r="H136" s="35"/>
    </row>
    <row r="137" spans="5:8" ht="13" x14ac:dyDescent="0.3">
      <c r="E137" s="36" t="s">
        <v>52</v>
      </c>
      <c r="F137" s="35"/>
      <c r="G137" s="35"/>
      <c r="H137" s="35"/>
    </row>
    <row r="138" spans="5:8" ht="13" x14ac:dyDescent="0.3">
      <c r="E138" s="34" t="s">
        <v>43</v>
      </c>
      <c r="F138" s="35"/>
      <c r="G138" s="35"/>
      <c r="H138" s="35"/>
    </row>
    <row r="139" spans="5:8" x14ac:dyDescent="0.25">
      <c r="E139" s="1" t="s">
        <v>46</v>
      </c>
      <c r="F139" s="17">
        <v>55888000</v>
      </c>
      <c r="G139" s="17">
        <v>58811000</v>
      </c>
      <c r="H139" s="17">
        <v>64251000</v>
      </c>
    </row>
    <row r="140" spans="5:8" x14ac:dyDescent="0.25">
      <c r="E140" s="1" t="s">
        <v>47</v>
      </c>
      <c r="F140" s="17">
        <v>43315000</v>
      </c>
      <c r="G140" s="17">
        <v>45580000</v>
      </c>
      <c r="H140" s="17">
        <v>49796000</v>
      </c>
    </row>
    <row r="141" spans="5:8" x14ac:dyDescent="0.25">
      <c r="E141" s="1" t="s">
        <v>48</v>
      </c>
      <c r="F141" s="17">
        <v>125016000</v>
      </c>
      <c r="G141" s="17">
        <v>131555000</v>
      </c>
      <c r="H141" s="17">
        <v>143724000</v>
      </c>
    </row>
    <row r="142" spans="5:8" x14ac:dyDescent="0.25">
      <c r="E142" s="1" t="s">
        <v>49</v>
      </c>
      <c r="F142" s="17">
        <v>51855000</v>
      </c>
      <c r="G142" s="17">
        <v>54568000</v>
      </c>
      <c r="H142" s="17">
        <v>59615000</v>
      </c>
    </row>
    <row r="143" spans="5:8" x14ac:dyDescent="0.25">
      <c r="E143" s="1" t="s">
        <v>50</v>
      </c>
      <c r="F143" s="17">
        <v>64853000</v>
      </c>
      <c r="G143" s="17">
        <v>68245000</v>
      </c>
      <c r="H143" s="17">
        <v>74558000</v>
      </c>
    </row>
    <row r="144" spans="5:8" ht="13" x14ac:dyDescent="0.3">
      <c r="E144" s="34" t="s">
        <v>43</v>
      </c>
      <c r="F144" s="35"/>
      <c r="G144" s="35"/>
      <c r="H144" s="35"/>
    </row>
    <row r="145" spans="5:8" ht="13" x14ac:dyDescent="0.3">
      <c r="E145" s="34" t="s">
        <v>43</v>
      </c>
      <c r="F145" s="35"/>
      <c r="G145" s="35"/>
      <c r="H145" s="35"/>
    </row>
    <row r="146" spans="5:8" ht="13" x14ac:dyDescent="0.3">
      <c r="E146" s="36" t="s">
        <v>53</v>
      </c>
      <c r="F146" s="35"/>
      <c r="G146" s="35"/>
      <c r="H146" s="35"/>
    </row>
    <row r="147" spans="5:8" ht="13" x14ac:dyDescent="0.3">
      <c r="E147" s="34" t="s">
        <v>43</v>
      </c>
      <c r="F147" s="35"/>
      <c r="G147" s="35"/>
      <c r="H147" s="35"/>
    </row>
    <row r="148" spans="5:8" x14ac:dyDescent="0.25">
      <c r="E148" s="1" t="s">
        <v>50</v>
      </c>
      <c r="F148" s="17">
        <v>118188000</v>
      </c>
      <c r="G148" s="17">
        <v>142378000</v>
      </c>
      <c r="H148" s="17">
        <v>142378000</v>
      </c>
    </row>
    <row r="149" spans="5:8" x14ac:dyDescent="0.25">
      <c r="F149" s="22"/>
      <c r="G149" s="22"/>
      <c r="H149" s="22"/>
    </row>
    <row r="150" spans="5:8" x14ac:dyDescent="0.25">
      <c r="F150" s="22"/>
      <c r="G150" s="22"/>
      <c r="H150" s="22"/>
    </row>
    <row r="151" spans="5:8" x14ac:dyDescent="0.25">
      <c r="F151" s="22"/>
      <c r="G151" s="22"/>
      <c r="H151" s="22"/>
    </row>
    <row r="152" spans="5:8" x14ac:dyDescent="0.25">
      <c r="F152" s="22"/>
      <c r="G152" s="22"/>
      <c r="H152" s="22"/>
    </row>
    <row r="153" spans="5:8" x14ac:dyDescent="0.25">
      <c r="F153" s="22"/>
      <c r="G153" s="22"/>
      <c r="H153" s="22"/>
    </row>
    <row r="154" spans="5:8" x14ac:dyDescent="0.25">
      <c r="F154" s="22"/>
      <c r="G154" s="22"/>
      <c r="H154" s="22"/>
    </row>
    <row r="155" spans="5:8" x14ac:dyDescent="0.25">
      <c r="F155" s="22"/>
      <c r="G155" s="22"/>
      <c r="H155" s="22"/>
    </row>
    <row r="156" spans="5:8" x14ac:dyDescent="0.25">
      <c r="F156" s="22"/>
      <c r="G156" s="22"/>
      <c r="H156" s="22"/>
    </row>
    <row r="157" spans="5:8" x14ac:dyDescent="0.25">
      <c r="F157" s="22"/>
      <c r="G157" s="22"/>
      <c r="H157" s="22"/>
    </row>
    <row r="158" spans="5:8" x14ac:dyDescent="0.25">
      <c r="F158" s="22"/>
      <c r="G158" s="22"/>
      <c r="H158" s="22"/>
    </row>
    <row r="159" spans="5:8" x14ac:dyDescent="0.25">
      <c r="F159" s="22"/>
      <c r="G159" s="22"/>
      <c r="H159" s="22"/>
    </row>
    <row r="160" spans="5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17">
    <mergeCell ref="E146:H146"/>
    <mergeCell ref="E147:H147"/>
    <mergeCell ref="E136:H136"/>
    <mergeCell ref="E137:H137"/>
    <mergeCell ref="E138:H138"/>
    <mergeCell ref="E144:H144"/>
    <mergeCell ref="E145:H145"/>
    <mergeCell ref="E121:H121"/>
    <mergeCell ref="E122:H122"/>
    <mergeCell ref="E128:H128"/>
    <mergeCell ref="E129:H129"/>
    <mergeCell ref="E135:H135"/>
    <mergeCell ref="E1:H1"/>
    <mergeCell ref="E2:H2"/>
    <mergeCell ref="E43:H43"/>
    <mergeCell ref="E119:H119"/>
    <mergeCell ref="E120:H120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3" max="16383" man="1"/>
    <brk id="1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A51" workbookViewId="0">
      <selection activeCell="E135" sqref="E135:H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54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507253000</v>
      </c>
      <c r="G5" s="4">
        <v>535249000</v>
      </c>
      <c r="H5" s="4">
        <v>563942000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638559000</v>
      </c>
      <c r="G7" s="5">
        <f>SUM(G8:G19)</f>
        <v>706284000</v>
      </c>
      <c r="H7" s="5">
        <f>SUM(H8:H19)</f>
        <v>813684000</v>
      </c>
    </row>
    <row r="8" spans="5:8" ht="13" x14ac:dyDescent="0.3">
      <c r="E8" s="27" t="s">
        <v>11</v>
      </c>
      <c r="F8" s="12">
        <v>159483000</v>
      </c>
      <c r="G8" s="12">
        <v>167563000</v>
      </c>
      <c r="H8" s="12">
        <v>182601000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2743000</v>
      </c>
      <c r="G13" s="20">
        <v>2866000</v>
      </c>
      <c r="H13" s="20">
        <v>2997000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>
        <v>401333000</v>
      </c>
      <c r="G15" s="12">
        <v>457588000</v>
      </c>
      <c r="H15" s="12">
        <v>546086000</v>
      </c>
    </row>
    <row r="16" spans="5:8" ht="13" x14ac:dyDescent="0.3">
      <c r="E16" s="27" t="s">
        <v>19</v>
      </c>
      <c r="F16" s="12">
        <v>75000000</v>
      </c>
      <c r="G16" s="12">
        <v>78267000</v>
      </c>
      <c r="H16" s="12">
        <v>82000000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4887000</v>
      </c>
      <c r="G20" s="4">
        <f>SUM(G21:G29)</f>
        <v>3600000</v>
      </c>
      <c r="H20" s="4">
        <f>SUM(H21:H29)</f>
        <v>3600000</v>
      </c>
    </row>
    <row r="21" spans="5:8" ht="13" x14ac:dyDescent="0.3">
      <c r="E21" s="27" t="s">
        <v>24</v>
      </c>
      <c r="F21" s="20">
        <v>3600000</v>
      </c>
      <c r="G21" s="20">
        <v>3600000</v>
      </c>
      <c r="H21" s="20">
        <v>3600000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1287000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1150699000</v>
      </c>
      <c r="G30" s="19">
        <f>+G5+G6+G7+G20</f>
        <v>1245133000</v>
      </c>
      <c r="H30" s="19">
        <f>+H5+H6+H7+H20</f>
        <v>1381226000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4570000</v>
      </c>
      <c r="G39" s="4">
        <f>SUM(G40:G40)</f>
        <v>2617000</v>
      </c>
      <c r="H39" s="4">
        <f>SUM(H40:H40)</f>
        <v>2406000</v>
      </c>
    </row>
    <row r="40" spans="5:8" ht="13" x14ac:dyDescent="0.3">
      <c r="E40" s="27" t="s">
        <v>25</v>
      </c>
      <c r="F40" s="20">
        <v>4570000</v>
      </c>
      <c r="G40" s="20">
        <v>2617000</v>
      </c>
      <c r="H40" s="20">
        <v>2406000</v>
      </c>
    </row>
    <row r="41" spans="5:8" ht="14" x14ac:dyDescent="0.3">
      <c r="E41" s="30" t="s">
        <v>39</v>
      </c>
      <c r="F41" s="31">
        <f>+F32+F39</f>
        <v>4570000</v>
      </c>
      <c r="G41" s="31">
        <f>+G32+G39</f>
        <v>2617000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1155269000</v>
      </c>
      <c r="G42" s="31">
        <f>+G30+G41</f>
        <v>1247750000</v>
      </c>
      <c r="H42" s="31">
        <f>+H30+H41</f>
        <v>1383632000</v>
      </c>
    </row>
    <row r="43" spans="5:8" ht="13" x14ac:dyDescent="0.3">
      <c r="E43" s="34" t="s">
        <v>43</v>
      </c>
      <c r="F43" s="35"/>
      <c r="G43" s="35"/>
      <c r="H43" s="35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85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ht="13" x14ac:dyDescent="0.3">
      <c r="E119" s="34" t="s">
        <v>43</v>
      </c>
      <c r="F119" s="35"/>
      <c r="G119" s="35"/>
      <c r="H119" s="35"/>
    </row>
    <row r="120" spans="5:8" ht="13" x14ac:dyDescent="0.3">
      <c r="E120" s="36" t="s">
        <v>44</v>
      </c>
      <c r="F120" s="35"/>
      <c r="G120" s="35"/>
      <c r="H120" s="35"/>
    </row>
    <row r="121" spans="5:8" ht="13" x14ac:dyDescent="0.3">
      <c r="E121" s="34" t="s">
        <v>43</v>
      </c>
      <c r="F121" s="35"/>
      <c r="G121" s="35"/>
      <c r="H121" s="35"/>
    </row>
    <row r="122" spans="5:8" ht="13" x14ac:dyDescent="0.3">
      <c r="E122" s="36" t="s">
        <v>45</v>
      </c>
      <c r="F122" s="35"/>
      <c r="G122" s="35"/>
      <c r="H122" s="35"/>
    </row>
    <row r="123" spans="5:8" x14ac:dyDescent="0.25">
      <c r="E123" s="1" t="s">
        <v>55</v>
      </c>
      <c r="F123" s="17">
        <v>33183000</v>
      </c>
      <c r="G123" s="17">
        <v>36031000</v>
      </c>
      <c r="H123" s="17">
        <v>39140000</v>
      </c>
    </row>
    <row r="124" spans="5:8" x14ac:dyDescent="0.25">
      <c r="E124" s="1" t="s">
        <v>56</v>
      </c>
      <c r="F124" s="17">
        <v>27682000</v>
      </c>
      <c r="G124" s="17">
        <v>30058000</v>
      </c>
      <c r="H124" s="17">
        <v>32651000</v>
      </c>
    </row>
    <row r="125" spans="5:8" x14ac:dyDescent="0.25">
      <c r="E125" s="1" t="s">
        <v>57</v>
      </c>
      <c r="F125" s="17">
        <v>85096000</v>
      </c>
      <c r="G125" s="17">
        <v>92400000</v>
      </c>
      <c r="H125" s="17">
        <v>100372000</v>
      </c>
    </row>
    <row r="126" spans="5:8" x14ac:dyDescent="0.25">
      <c r="E126" s="1" t="s">
        <v>58</v>
      </c>
      <c r="F126" s="17">
        <v>27898000</v>
      </c>
      <c r="G126" s="17">
        <v>30293000</v>
      </c>
      <c r="H126" s="17">
        <v>32907000</v>
      </c>
    </row>
    <row r="127" spans="5:8" x14ac:dyDescent="0.25">
      <c r="E127" s="1" t="s">
        <v>59</v>
      </c>
      <c r="F127" s="17">
        <v>52358000</v>
      </c>
      <c r="G127" s="17">
        <v>56852000</v>
      </c>
      <c r="H127" s="17">
        <v>61757000</v>
      </c>
    </row>
    <row r="128" spans="5:8" ht="13" x14ac:dyDescent="0.3">
      <c r="E128" s="34" t="s">
        <v>43</v>
      </c>
      <c r="F128" s="35"/>
      <c r="G128" s="35"/>
      <c r="H128" s="35"/>
    </row>
    <row r="129" spans="5:8" ht="13" x14ac:dyDescent="0.3">
      <c r="E129" s="36" t="s">
        <v>51</v>
      </c>
      <c r="F129" s="35"/>
      <c r="G129" s="35"/>
      <c r="H129" s="35"/>
    </row>
    <row r="130" spans="5:8" x14ac:dyDescent="0.25">
      <c r="E130" s="1" t="s">
        <v>55</v>
      </c>
      <c r="F130" s="17">
        <v>21603000</v>
      </c>
      <c r="G130" s="17">
        <v>22618000</v>
      </c>
      <c r="H130" s="17">
        <v>23658000</v>
      </c>
    </row>
    <row r="131" spans="5:8" x14ac:dyDescent="0.25">
      <c r="E131" s="1" t="s">
        <v>56</v>
      </c>
      <c r="F131" s="17">
        <v>18021000</v>
      </c>
      <c r="G131" s="17">
        <v>18868000</v>
      </c>
      <c r="H131" s="17">
        <v>19736000</v>
      </c>
    </row>
    <row r="132" spans="5:8" x14ac:dyDescent="0.25">
      <c r="E132" s="1" t="s">
        <v>57</v>
      </c>
      <c r="F132" s="17">
        <v>55399000</v>
      </c>
      <c r="G132" s="17">
        <v>58002000</v>
      </c>
      <c r="H132" s="17">
        <v>60670000</v>
      </c>
    </row>
    <row r="133" spans="5:8" x14ac:dyDescent="0.25">
      <c r="E133" s="1" t="s">
        <v>58</v>
      </c>
      <c r="F133" s="17">
        <v>18162000</v>
      </c>
      <c r="G133" s="17">
        <v>19016000</v>
      </c>
      <c r="H133" s="17">
        <v>19891000</v>
      </c>
    </row>
    <row r="134" spans="5:8" x14ac:dyDescent="0.25">
      <c r="E134" s="1" t="s">
        <v>59</v>
      </c>
      <c r="F134" s="17">
        <v>34086000</v>
      </c>
      <c r="G134" s="17">
        <v>35688000</v>
      </c>
      <c r="H134" s="17">
        <v>37329000</v>
      </c>
    </row>
    <row r="135" spans="5:8" ht="13" x14ac:dyDescent="0.3">
      <c r="E135" s="34" t="s">
        <v>43</v>
      </c>
      <c r="F135" s="35"/>
      <c r="G135" s="35"/>
      <c r="H135" s="35"/>
    </row>
    <row r="136" spans="5:8" ht="13" x14ac:dyDescent="0.3">
      <c r="E136" s="34" t="s">
        <v>43</v>
      </c>
      <c r="F136" s="35"/>
      <c r="G136" s="35"/>
      <c r="H136" s="35"/>
    </row>
    <row r="137" spans="5:8" ht="13" x14ac:dyDescent="0.3">
      <c r="E137" s="36" t="s">
        <v>52</v>
      </c>
      <c r="F137" s="35"/>
      <c r="G137" s="35"/>
      <c r="H137" s="35"/>
    </row>
    <row r="138" spans="5:8" ht="13" x14ac:dyDescent="0.3">
      <c r="E138" s="34" t="s">
        <v>43</v>
      </c>
      <c r="F138" s="35"/>
      <c r="G138" s="35"/>
      <c r="H138" s="35"/>
    </row>
    <row r="139" spans="5:8" x14ac:dyDescent="0.25">
      <c r="E139" s="1" t="s">
        <v>55</v>
      </c>
      <c r="F139" s="17">
        <v>13398000</v>
      </c>
      <c r="G139" s="17">
        <v>14099000</v>
      </c>
      <c r="H139" s="17">
        <v>15403000</v>
      </c>
    </row>
    <row r="140" spans="5:8" x14ac:dyDescent="0.25">
      <c r="E140" s="1" t="s">
        <v>56</v>
      </c>
      <c r="F140" s="17">
        <v>11405000</v>
      </c>
      <c r="G140" s="17">
        <v>12001000</v>
      </c>
      <c r="H140" s="17">
        <v>13111000</v>
      </c>
    </row>
    <row r="141" spans="5:8" x14ac:dyDescent="0.25">
      <c r="E141" s="1" t="s">
        <v>57</v>
      </c>
      <c r="F141" s="17">
        <v>82833000</v>
      </c>
      <c r="G141" s="17">
        <v>87165000</v>
      </c>
      <c r="H141" s="17">
        <v>95229000</v>
      </c>
    </row>
    <row r="142" spans="5:8" x14ac:dyDescent="0.25">
      <c r="E142" s="1" t="s">
        <v>58</v>
      </c>
      <c r="F142" s="17">
        <v>4681000</v>
      </c>
      <c r="G142" s="17">
        <v>4926000</v>
      </c>
      <c r="H142" s="17">
        <v>5381000</v>
      </c>
    </row>
    <row r="143" spans="5:8" x14ac:dyDescent="0.25">
      <c r="E143" s="1" t="s">
        <v>59</v>
      </c>
      <c r="F143" s="17">
        <v>42166000</v>
      </c>
      <c r="G143" s="17">
        <v>44374000</v>
      </c>
      <c r="H143" s="17">
        <v>48482000</v>
      </c>
    </row>
    <row r="144" spans="5:8" ht="13" x14ac:dyDescent="0.3">
      <c r="E144" s="34" t="s">
        <v>43</v>
      </c>
      <c r="F144" s="35"/>
      <c r="G144" s="35"/>
      <c r="H144" s="35"/>
    </row>
    <row r="145" spans="5:8" ht="13" x14ac:dyDescent="0.3">
      <c r="E145" s="34" t="s">
        <v>43</v>
      </c>
      <c r="F145" s="35"/>
      <c r="G145" s="35"/>
      <c r="H145" s="35"/>
    </row>
    <row r="146" spans="5:8" ht="13" x14ac:dyDescent="0.3">
      <c r="E146" s="36" t="s">
        <v>60</v>
      </c>
      <c r="F146" s="35"/>
      <c r="G146" s="35"/>
      <c r="H146" s="35"/>
    </row>
    <row r="147" spans="5:8" ht="13" x14ac:dyDescent="0.3">
      <c r="E147" s="34" t="s">
        <v>43</v>
      </c>
      <c r="F147" s="35"/>
      <c r="G147" s="35"/>
      <c r="H147" s="35"/>
    </row>
    <row r="148" spans="5:8" x14ac:dyDescent="0.25">
      <c r="E148" s="1" t="s">
        <v>55</v>
      </c>
      <c r="F148" s="17">
        <v>6000000</v>
      </c>
      <c r="G148" s="17">
        <v>8247000</v>
      </c>
      <c r="H148" s="17">
        <v>9087000</v>
      </c>
    </row>
    <row r="149" spans="5:8" x14ac:dyDescent="0.25">
      <c r="E149" s="1" t="s">
        <v>56</v>
      </c>
      <c r="F149" s="17">
        <v>18000000</v>
      </c>
      <c r="G149" s="17">
        <v>24659000</v>
      </c>
      <c r="H149" s="17">
        <v>25608000</v>
      </c>
    </row>
    <row r="150" spans="5:8" x14ac:dyDescent="0.25">
      <c r="E150" s="1" t="s">
        <v>57</v>
      </c>
      <c r="F150" s="17">
        <v>6000000</v>
      </c>
      <c r="G150" s="17">
        <v>8248000</v>
      </c>
      <c r="H150" s="17">
        <v>9087000</v>
      </c>
    </row>
    <row r="151" spans="5:8" x14ac:dyDescent="0.25">
      <c r="E151" s="1" t="s">
        <v>58</v>
      </c>
      <c r="F151" s="17">
        <v>45000000</v>
      </c>
      <c r="G151" s="17">
        <v>37113000</v>
      </c>
      <c r="H151" s="17">
        <v>38218000</v>
      </c>
    </row>
    <row r="152" spans="5:8" x14ac:dyDescent="0.25">
      <c r="F152" s="22"/>
      <c r="G152" s="22"/>
      <c r="H152" s="22"/>
    </row>
    <row r="153" spans="5:8" x14ac:dyDescent="0.25">
      <c r="F153" s="22"/>
      <c r="G153" s="22"/>
      <c r="H153" s="22"/>
    </row>
    <row r="154" spans="5:8" x14ac:dyDescent="0.25">
      <c r="F154" s="22"/>
      <c r="G154" s="22"/>
      <c r="H154" s="22"/>
    </row>
    <row r="155" spans="5:8" x14ac:dyDescent="0.25">
      <c r="F155" s="22"/>
      <c r="G155" s="22"/>
      <c r="H155" s="22"/>
    </row>
    <row r="156" spans="5:8" x14ac:dyDescent="0.25">
      <c r="F156" s="22"/>
      <c r="G156" s="22"/>
      <c r="H156" s="22"/>
    </row>
    <row r="157" spans="5:8" x14ac:dyDescent="0.25">
      <c r="F157" s="22"/>
      <c r="G157" s="22"/>
      <c r="H157" s="22"/>
    </row>
    <row r="158" spans="5:8" x14ac:dyDescent="0.25">
      <c r="F158" s="22"/>
      <c r="G158" s="22"/>
      <c r="H158" s="22"/>
    </row>
    <row r="159" spans="5:8" x14ac:dyDescent="0.25">
      <c r="F159" s="22"/>
      <c r="G159" s="22"/>
      <c r="H159" s="22"/>
    </row>
    <row r="160" spans="5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17">
    <mergeCell ref="E146:H146"/>
    <mergeCell ref="E147:H147"/>
    <mergeCell ref="E136:H136"/>
    <mergeCell ref="E137:H137"/>
    <mergeCell ref="E138:H138"/>
    <mergeCell ref="E144:H144"/>
    <mergeCell ref="E145:H145"/>
    <mergeCell ref="E121:H121"/>
    <mergeCell ref="E122:H122"/>
    <mergeCell ref="E128:H128"/>
    <mergeCell ref="E129:H129"/>
    <mergeCell ref="E135:H135"/>
    <mergeCell ref="E1:H1"/>
    <mergeCell ref="E2:H2"/>
    <mergeCell ref="E43:H43"/>
    <mergeCell ref="E119:H119"/>
    <mergeCell ref="E120:H120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3" manualBreakCount="3">
    <brk id="42" max="16383" man="1"/>
    <brk id="76" max="16383" man="1"/>
    <brk id="11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A32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61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218309000</v>
      </c>
      <c r="G5" s="4">
        <v>224759000</v>
      </c>
      <c r="H5" s="4">
        <v>231200000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2761000</v>
      </c>
      <c r="G7" s="5">
        <f>SUM(G8:G19)</f>
        <v>2884000</v>
      </c>
      <c r="H7" s="5">
        <f>SUM(H8:H19)</f>
        <v>3016000</v>
      </c>
    </row>
    <row r="8" spans="5:8" ht="13" x14ac:dyDescent="0.3">
      <c r="E8" s="27" t="s">
        <v>11</v>
      </c>
      <c r="F8" s="12"/>
      <c r="G8" s="12"/>
      <c r="H8" s="12"/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>
        <v>2761000</v>
      </c>
      <c r="G13" s="20">
        <v>2884000</v>
      </c>
      <c r="H13" s="20">
        <v>3016000</v>
      </c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6452000</v>
      </c>
      <c r="G20" s="4">
        <f>SUM(G21:G29)</f>
        <v>5100000</v>
      </c>
      <c r="H20" s="4">
        <f>SUM(H21:H29)</f>
        <v>5200000</v>
      </c>
    </row>
    <row r="21" spans="5:8" ht="13" x14ac:dyDescent="0.3">
      <c r="E21" s="27" t="s">
        <v>24</v>
      </c>
      <c r="F21" s="20">
        <v>1000000</v>
      </c>
      <c r="G21" s="20">
        <v>1100000</v>
      </c>
      <c r="H21" s="20">
        <v>1200000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1452000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4000000</v>
      </c>
      <c r="G26" s="12">
        <v>4000000</v>
      </c>
      <c r="H26" s="12">
        <v>4000000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227522000</v>
      </c>
      <c r="G30" s="19">
        <f>+G5+G6+G7+G20</f>
        <v>232743000</v>
      </c>
      <c r="H30" s="19">
        <f>+H5+H6+H7+H20</f>
        <v>239416000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0</v>
      </c>
      <c r="G32" s="4">
        <f>SUM(G33:G38)</f>
        <v>0</v>
      </c>
      <c r="H32" s="4">
        <f>SUM(H33:H38)</f>
        <v>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/>
      <c r="G34" s="12"/>
      <c r="H34" s="12"/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5201000</v>
      </c>
      <c r="G39" s="4">
        <f>SUM(G40:G40)</f>
        <v>5194000</v>
      </c>
      <c r="H39" s="4">
        <f>SUM(H40:H40)</f>
        <v>2406000</v>
      </c>
    </row>
    <row r="40" spans="5:8" ht="13" x14ac:dyDescent="0.3">
      <c r="E40" s="27" t="s">
        <v>25</v>
      </c>
      <c r="F40" s="20">
        <v>5201000</v>
      </c>
      <c r="G40" s="20">
        <v>5194000</v>
      </c>
      <c r="H40" s="20">
        <v>2406000</v>
      </c>
    </row>
    <row r="41" spans="5:8" ht="14" x14ac:dyDescent="0.3">
      <c r="E41" s="30" t="s">
        <v>39</v>
      </c>
      <c r="F41" s="31">
        <f>+F32+F39</f>
        <v>5201000</v>
      </c>
      <c r="G41" s="31">
        <f>+G32+G39</f>
        <v>5194000</v>
      </c>
      <c r="H41" s="31">
        <f>+H32+H39</f>
        <v>2406000</v>
      </c>
    </row>
    <row r="42" spans="5:8" ht="14" x14ac:dyDescent="0.3">
      <c r="E42" s="30" t="s">
        <v>40</v>
      </c>
      <c r="F42" s="31">
        <f>+F30+F41</f>
        <v>232723000</v>
      </c>
      <c r="G42" s="31">
        <f>+G30+G41</f>
        <v>237937000</v>
      </c>
      <c r="H42" s="31">
        <f>+H30+H41</f>
        <v>241822000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0</v>
      </c>
      <c r="G45" s="5">
        <f>SUM(G47+G53+G59+G65+G71+G77+G83+G89+G95+G101+G107+G113)</f>
        <v>0</v>
      </c>
      <c r="H45" s="5">
        <f>SUM(H47+H53+H59+H65+H71+H77+H83+H89+H95+H101+H107+H113)</f>
        <v>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0</v>
      </c>
      <c r="G47" s="4">
        <f>SUM(G48:G51)</f>
        <v>0</v>
      </c>
      <c r="H47" s="4">
        <f>SUM(H48:H51)</f>
        <v>0</v>
      </c>
    </row>
    <row r="48" spans="5:8" x14ac:dyDescent="0.25">
      <c r="E48" s="7" t="s">
        <v>85</v>
      </c>
      <c r="F48" s="8"/>
      <c r="G48" s="9"/>
      <c r="H48" s="10"/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0</v>
      </c>
      <c r="G118" s="19">
        <f>SUM(G45)</f>
        <v>0</v>
      </c>
      <c r="H118" s="19">
        <f>SUM(H45)</f>
        <v>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A24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62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469371000</v>
      </c>
      <c r="G5" s="4">
        <v>477865000</v>
      </c>
      <c r="H5" s="4">
        <v>478895000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208616000</v>
      </c>
      <c r="G7" s="5">
        <f>SUM(G8:G19)</f>
        <v>217906000</v>
      </c>
      <c r="H7" s="5">
        <f>SUM(H8:H19)</f>
        <v>233810000</v>
      </c>
    </row>
    <row r="8" spans="5:8" ht="13" x14ac:dyDescent="0.3">
      <c r="E8" s="27" t="s">
        <v>11</v>
      </c>
      <c r="F8" s="12">
        <v>133616000</v>
      </c>
      <c r="G8" s="12">
        <v>140343000</v>
      </c>
      <c r="H8" s="12">
        <v>152863000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75000000</v>
      </c>
      <c r="G16" s="12">
        <v>77563000</v>
      </c>
      <c r="H16" s="12">
        <v>79947000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4450000</v>
      </c>
      <c r="G20" s="4">
        <f>SUM(G21:G29)</f>
        <v>6900000</v>
      </c>
      <c r="H20" s="4">
        <f>SUM(H21:H29)</f>
        <v>7900000</v>
      </c>
    </row>
    <row r="21" spans="5:8" ht="13" x14ac:dyDescent="0.3">
      <c r="E21" s="27" t="s">
        <v>24</v>
      </c>
      <c r="F21" s="20">
        <v>2900000</v>
      </c>
      <c r="G21" s="20">
        <v>2900000</v>
      </c>
      <c r="H21" s="20">
        <v>2900000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1550000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>
        <v>4000000</v>
      </c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682437000</v>
      </c>
      <c r="G30" s="19">
        <f>+G5+G6+G7+G20</f>
        <v>702671000</v>
      </c>
      <c r="H30" s="19">
        <f>+H5+H6+H7+H20</f>
        <v>720605000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109043000</v>
      </c>
      <c r="G32" s="4">
        <f>SUM(G33:G38)</f>
        <v>78175000</v>
      </c>
      <c r="H32" s="4">
        <f>SUM(H33:H38)</f>
        <v>80039000</v>
      </c>
    </row>
    <row r="33" spans="5:8" ht="13" x14ac:dyDescent="0.3">
      <c r="E33" s="27" t="s">
        <v>18</v>
      </c>
      <c r="F33" s="12">
        <v>82358000</v>
      </c>
      <c r="G33" s="12">
        <v>71899000</v>
      </c>
      <c r="H33" s="12">
        <v>72262000</v>
      </c>
    </row>
    <row r="34" spans="5:8" ht="13" x14ac:dyDescent="0.3">
      <c r="E34" s="27" t="s">
        <v>36</v>
      </c>
      <c r="F34" s="12">
        <v>26585000</v>
      </c>
      <c r="G34" s="12">
        <v>6176000</v>
      </c>
      <c r="H34" s="12">
        <v>7677000</v>
      </c>
    </row>
    <row r="35" spans="5:8" ht="13" x14ac:dyDescent="0.3">
      <c r="E35" s="27" t="s">
        <v>37</v>
      </c>
      <c r="F35" s="12">
        <v>100000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109043000</v>
      </c>
      <c r="G41" s="31">
        <f>+G32+G39</f>
        <v>78175000</v>
      </c>
      <c r="H41" s="31">
        <f>+H32+H39</f>
        <v>80039000</v>
      </c>
    </row>
    <row r="42" spans="5:8" ht="14" x14ac:dyDescent="0.3">
      <c r="E42" s="30" t="s">
        <v>40</v>
      </c>
      <c r="F42" s="31">
        <f>+F30+F41</f>
        <v>791480000</v>
      </c>
      <c r="G42" s="31">
        <f>+G30+G41</f>
        <v>780846000</v>
      </c>
      <c r="H42" s="31">
        <f>+H30+H41</f>
        <v>800644000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1183000</v>
      </c>
      <c r="G45" s="5">
        <f>SUM(G47+G53+G59+G65+G71+G77+G83+G89+G95+G101+G107+G113)</f>
        <v>1200000</v>
      </c>
      <c r="H45" s="5">
        <f>SUM(H47+H53+H59+H65+H71+H77+H83+H89+H95+H101+H107+H113)</f>
        <v>1255000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1183000</v>
      </c>
      <c r="G47" s="4">
        <f>SUM(G48:G51)</f>
        <v>1200000</v>
      </c>
      <c r="H47" s="4">
        <f>SUM(H48:H51)</f>
        <v>1255000</v>
      </c>
    </row>
    <row r="48" spans="5:8" x14ac:dyDescent="0.25">
      <c r="E48" s="7" t="s">
        <v>85</v>
      </c>
      <c r="F48" s="8">
        <v>1183000</v>
      </c>
      <c r="G48" s="9">
        <v>1200000</v>
      </c>
      <c r="H48" s="10">
        <v>1255000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1183000</v>
      </c>
      <c r="G118" s="19">
        <f>SUM(G45)</f>
        <v>1200000</v>
      </c>
      <c r="H118" s="19">
        <f>SUM(H45)</f>
        <v>1255000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0"/>
  <sheetViews>
    <sheetView showGridLines="0" topLeftCell="A40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63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1123765000</v>
      </c>
      <c r="G5" s="4">
        <v>1183885000</v>
      </c>
      <c r="H5" s="4">
        <v>1241275000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354202000</v>
      </c>
      <c r="G7" s="5">
        <f>SUM(G8:G19)</f>
        <v>365965000</v>
      </c>
      <c r="H7" s="5">
        <f>SUM(H8:H19)</f>
        <v>396506000</v>
      </c>
    </row>
    <row r="8" spans="5:8" ht="13" x14ac:dyDescent="0.3">
      <c r="E8" s="27" t="s">
        <v>11</v>
      </c>
      <c r="F8" s="12">
        <v>329018000</v>
      </c>
      <c r="G8" s="12">
        <v>345965000</v>
      </c>
      <c r="H8" s="12">
        <v>377506000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>
        <v>25184000</v>
      </c>
      <c r="G11" s="12">
        <v>20000000</v>
      </c>
      <c r="H11" s="12">
        <v>19000000</v>
      </c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4193000</v>
      </c>
      <c r="G20" s="4">
        <f>SUM(G21:G29)</f>
        <v>2900000</v>
      </c>
      <c r="H20" s="4">
        <f>SUM(H21:H29)</f>
        <v>2900000</v>
      </c>
    </row>
    <row r="21" spans="5:8" ht="13" x14ac:dyDescent="0.3">
      <c r="E21" s="27" t="s">
        <v>24</v>
      </c>
      <c r="F21" s="20">
        <v>2900000</v>
      </c>
      <c r="G21" s="20">
        <v>2900000</v>
      </c>
      <c r="H21" s="20">
        <v>2900000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1293000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/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1482160000</v>
      </c>
      <c r="G30" s="19">
        <f>+G5+G6+G7+G20</f>
        <v>1552750000</v>
      </c>
      <c r="H30" s="19">
        <f>+H5+H6+H7+H20</f>
        <v>1640681000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68669000</v>
      </c>
      <c r="G32" s="4">
        <f>SUM(G33:G38)</f>
        <v>165359000</v>
      </c>
      <c r="H32" s="4">
        <f>SUM(H33:H38)</f>
        <v>109491000</v>
      </c>
    </row>
    <row r="33" spans="5:8" ht="13" x14ac:dyDescent="0.3">
      <c r="E33" s="27" t="s">
        <v>18</v>
      </c>
      <c r="F33" s="12">
        <v>35000000</v>
      </c>
      <c r="G33" s="12">
        <v>28112000</v>
      </c>
      <c r="H33" s="12">
        <v>28112000</v>
      </c>
    </row>
    <row r="34" spans="5:8" ht="13" x14ac:dyDescent="0.3">
      <c r="E34" s="27" t="s">
        <v>36</v>
      </c>
      <c r="F34" s="12">
        <v>16019000</v>
      </c>
      <c r="G34" s="12">
        <v>120247000</v>
      </c>
      <c r="H34" s="12">
        <v>64379000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17650000</v>
      </c>
      <c r="G37" s="12">
        <v>17000000</v>
      </c>
      <c r="H37" s="12">
        <v>17000000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68669000</v>
      </c>
      <c r="G41" s="31">
        <f>+G32+G39</f>
        <v>165359000</v>
      </c>
      <c r="H41" s="31">
        <f>+H32+H39</f>
        <v>109491000</v>
      </c>
    </row>
    <row r="42" spans="5:8" ht="14" x14ac:dyDescent="0.3">
      <c r="E42" s="30" t="s">
        <v>40</v>
      </c>
      <c r="F42" s="31">
        <f>+F30+F41</f>
        <v>1550829000</v>
      </c>
      <c r="G42" s="31">
        <f>+G30+G41</f>
        <v>1718109000</v>
      </c>
      <c r="H42" s="31">
        <f>+H30+H41</f>
        <v>1750172000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1400000</v>
      </c>
      <c r="G45" s="5">
        <f>SUM(G47+G53+G59+G65+G71+G77+G83+G89+G95+G101+G107+G113)</f>
        <v>1500000</v>
      </c>
      <c r="H45" s="5">
        <f>SUM(H47+H53+H59+H65+H71+H77+H83+H89+H95+H101+H107+H113)</f>
        <v>1569000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1400000</v>
      </c>
      <c r="G47" s="4">
        <f>SUM(G48:G51)</f>
        <v>1500000</v>
      </c>
      <c r="H47" s="4">
        <f>SUM(H48:H51)</f>
        <v>1569000</v>
      </c>
    </row>
    <row r="48" spans="5:8" x14ac:dyDescent="0.25">
      <c r="E48" s="7" t="s">
        <v>85</v>
      </c>
      <c r="F48" s="8">
        <v>1400000</v>
      </c>
      <c r="G48" s="9">
        <v>1500000</v>
      </c>
      <c r="H48" s="10">
        <v>1569000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1400000</v>
      </c>
      <c r="G118" s="19">
        <f>SUM(G45)</f>
        <v>1500000</v>
      </c>
      <c r="H118" s="19">
        <f>SUM(H45)</f>
        <v>1569000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0"/>
  <sheetViews>
    <sheetView showGridLines="0" topLeftCell="A51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64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1150861000</v>
      </c>
      <c r="G5" s="4">
        <v>1241678000</v>
      </c>
      <c r="H5" s="4">
        <v>1341033000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635097000</v>
      </c>
      <c r="G7" s="5">
        <f>SUM(G8:G19)</f>
        <v>657057000</v>
      </c>
      <c r="H7" s="5">
        <f>SUM(H8:H19)</f>
        <v>668292000</v>
      </c>
    </row>
    <row r="8" spans="5:8" ht="13" x14ac:dyDescent="0.3">
      <c r="E8" s="27" t="s">
        <v>11</v>
      </c>
      <c r="F8" s="12">
        <v>275611000</v>
      </c>
      <c r="G8" s="12">
        <v>289765000</v>
      </c>
      <c r="H8" s="12">
        <v>316107000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>
        <v>254763000</v>
      </c>
      <c r="G10" s="20">
        <v>249913000</v>
      </c>
      <c r="H10" s="20">
        <v>242185000</v>
      </c>
    </row>
    <row r="11" spans="5:8" ht="13" x14ac:dyDescent="0.3">
      <c r="E11" s="27" t="s">
        <v>14</v>
      </c>
      <c r="F11" s="12">
        <v>22223000</v>
      </c>
      <c r="G11" s="12">
        <v>25000000</v>
      </c>
      <c r="H11" s="12">
        <v>23000000</v>
      </c>
    </row>
    <row r="12" spans="5:8" ht="13" x14ac:dyDescent="0.3">
      <c r="E12" s="27" t="s">
        <v>15</v>
      </c>
      <c r="F12" s="20">
        <v>12500000</v>
      </c>
      <c r="G12" s="20">
        <v>13379000</v>
      </c>
      <c r="H12" s="20">
        <v>1000000</v>
      </c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>
        <v>70000000</v>
      </c>
      <c r="G16" s="12">
        <v>79000000</v>
      </c>
      <c r="H16" s="12">
        <v>86000000</v>
      </c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8572000</v>
      </c>
      <c r="G20" s="4">
        <f>SUM(G21:G29)</f>
        <v>5900000</v>
      </c>
      <c r="H20" s="4">
        <f>SUM(H21:H29)</f>
        <v>6000000</v>
      </c>
    </row>
    <row r="21" spans="5:8" ht="13" x14ac:dyDescent="0.3">
      <c r="E21" s="27" t="s">
        <v>24</v>
      </c>
      <c r="F21" s="20">
        <v>1800000</v>
      </c>
      <c r="G21" s="20">
        <v>1900000</v>
      </c>
      <c r="H21" s="20">
        <v>2000000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1572000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>
        <v>5200000</v>
      </c>
      <c r="G26" s="12">
        <v>4000000</v>
      </c>
      <c r="H26" s="12">
        <v>4000000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1794530000</v>
      </c>
      <c r="G30" s="19">
        <f>+G5+G6+G7+G20</f>
        <v>1904635000</v>
      </c>
      <c r="H30" s="19">
        <f>+H5+H6+H7+H20</f>
        <v>2015325000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28149000</v>
      </c>
      <c r="G32" s="4">
        <f>SUM(G33:G38)</f>
        <v>1597000</v>
      </c>
      <c r="H32" s="4">
        <f>SUM(H33:H38)</f>
        <v>78139000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28049000</v>
      </c>
      <c r="G34" s="12">
        <v>1497000</v>
      </c>
      <c r="H34" s="12">
        <v>78039000</v>
      </c>
    </row>
    <row r="35" spans="5:8" ht="13" x14ac:dyDescent="0.3">
      <c r="E35" s="27" t="s">
        <v>37</v>
      </c>
      <c r="F35" s="12">
        <v>100000</v>
      </c>
      <c r="G35" s="12">
        <v>100000</v>
      </c>
      <c r="H35" s="12">
        <v>100000</v>
      </c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/>
      <c r="G37" s="12"/>
      <c r="H37" s="12"/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28149000</v>
      </c>
      <c r="G41" s="31">
        <f>+G32+G39</f>
        <v>1597000</v>
      </c>
      <c r="H41" s="31">
        <f>+H32+H39</f>
        <v>78139000</v>
      </c>
    </row>
    <row r="42" spans="5:8" ht="14" x14ac:dyDescent="0.3">
      <c r="E42" s="30" t="s">
        <v>40</v>
      </c>
      <c r="F42" s="31">
        <f>+F30+F41</f>
        <v>1822679000</v>
      </c>
      <c r="G42" s="31">
        <f>+G30+G41</f>
        <v>1906232000</v>
      </c>
      <c r="H42" s="31">
        <f>+H30+H41</f>
        <v>2093464000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1864000</v>
      </c>
      <c r="G45" s="5">
        <f>SUM(G47+G53+G59+G65+G71+G77+G83+G89+G95+G101+G107+G113)</f>
        <v>1950000</v>
      </c>
      <c r="H45" s="5">
        <f>SUM(H47+H53+H59+H65+H71+H77+H83+H89+H95+H101+H107+H113)</f>
        <v>2040000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1864000</v>
      </c>
      <c r="G47" s="4">
        <f>SUM(G48:G51)</f>
        <v>1950000</v>
      </c>
      <c r="H47" s="4">
        <f>SUM(H48:H51)</f>
        <v>2040000</v>
      </c>
    </row>
    <row r="48" spans="5:8" x14ac:dyDescent="0.25">
      <c r="E48" s="7" t="s">
        <v>85</v>
      </c>
      <c r="F48" s="8">
        <v>1864000</v>
      </c>
      <c r="G48" s="9">
        <v>1950000</v>
      </c>
      <c r="H48" s="10">
        <v>2040000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1864000</v>
      </c>
      <c r="G118" s="19">
        <f>SUM(G45)</f>
        <v>1950000</v>
      </c>
      <c r="H118" s="19">
        <f>SUM(H45)</f>
        <v>2040000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0"/>
  <sheetViews>
    <sheetView showGridLines="0" topLeftCell="A38" zoomScaleNormal="100" workbookViewId="0">
      <selection activeCell="E135" sqref="E135"/>
    </sheetView>
  </sheetViews>
  <sheetFormatPr defaultRowHeight="12.5" x14ac:dyDescent="0.25"/>
  <cols>
    <col min="1" max="4" width="1.6328125" customWidth="1"/>
    <col min="5" max="5" width="71" bestFit="1" customWidth="1"/>
    <col min="6" max="8" width="14.08984375" bestFit="1" customWidth="1"/>
  </cols>
  <sheetData>
    <row r="1" spans="5:8" ht="14.4" customHeight="1" x14ac:dyDescent="0.35">
      <c r="E1" s="32" t="s">
        <v>0</v>
      </c>
      <c r="F1" s="32"/>
      <c r="G1" s="32"/>
      <c r="H1" s="32"/>
    </row>
    <row r="2" spans="5:8" x14ac:dyDescent="0.25">
      <c r="E2" s="33" t="s">
        <v>1</v>
      </c>
      <c r="F2" s="33"/>
      <c r="G2" s="33"/>
      <c r="H2" s="33"/>
    </row>
    <row r="3" spans="5:8" ht="26" x14ac:dyDescent="0.3">
      <c r="E3" s="23" t="s">
        <v>65</v>
      </c>
      <c r="F3" s="2" t="s">
        <v>3</v>
      </c>
      <c r="G3" s="2" t="s">
        <v>4</v>
      </c>
      <c r="H3" s="2" t="s">
        <v>5</v>
      </c>
    </row>
    <row r="4" spans="5:8" ht="14" x14ac:dyDescent="0.3">
      <c r="E4" s="24" t="s">
        <v>6</v>
      </c>
      <c r="F4" s="25" t="s">
        <v>7</v>
      </c>
      <c r="G4" s="25" t="s">
        <v>7</v>
      </c>
      <c r="H4" s="25" t="s">
        <v>7</v>
      </c>
    </row>
    <row r="5" spans="5:8" ht="13" x14ac:dyDescent="0.3">
      <c r="E5" s="26" t="s">
        <v>8</v>
      </c>
      <c r="F5" s="4">
        <v>138118000</v>
      </c>
      <c r="G5" s="4">
        <v>144312000</v>
      </c>
      <c r="H5" s="4">
        <v>149753000</v>
      </c>
    </row>
    <row r="6" spans="5:8" ht="13" x14ac:dyDescent="0.3">
      <c r="E6" s="26" t="s">
        <v>9</v>
      </c>
      <c r="F6" s="4"/>
      <c r="G6" s="4"/>
      <c r="H6" s="4"/>
    </row>
    <row r="7" spans="5:8" ht="14" x14ac:dyDescent="0.3">
      <c r="E7" s="24" t="s">
        <v>10</v>
      </c>
      <c r="F7" s="5">
        <f>SUM(F8:F19)</f>
        <v>39532000</v>
      </c>
      <c r="G7" s="5">
        <f>SUM(G8:G19)</f>
        <v>30815000</v>
      </c>
      <c r="H7" s="5">
        <f>SUM(H8:H19)</f>
        <v>33203000</v>
      </c>
    </row>
    <row r="8" spans="5:8" ht="13" x14ac:dyDescent="0.3">
      <c r="E8" s="27" t="s">
        <v>11</v>
      </c>
      <c r="F8" s="12">
        <v>39532000</v>
      </c>
      <c r="G8" s="12">
        <v>30815000</v>
      </c>
      <c r="H8" s="12">
        <v>33203000</v>
      </c>
    </row>
    <row r="9" spans="5:8" ht="13" x14ac:dyDescent="0.3">
      <c r="E9" s="27" t="s">
        <v>12</v>
      </c>
      <c r="F9" s="12"/>
      <c r="G9" s="12"/>
      <c r="H9" s="12"/>
    </row>
    <row r="10" spans="5:8" ht="13" x14ac:dyDescent="0.3">
      <c r="E10" s="27" t="s">
        <v>13</v>
      </c>
      <c r="F10" s="20"/>
      <c r="G10" s="20"/>
      <c r="H10" s="20"/>
    </row>
    <row r="11" spans="5:8" ht="13" x14ac:dyDescent="0.3">
      <c r="E11" s="27" t="s">
        <v>14</v>
      </c>
      <c r="F11" s="12"/>
      <c r="G11" s="12"/>
      <c r="H11" s="12"/>
    </row>
    <row r="12" spans="5:8" ht="13" x14ac:dyDescent="0.3">
      <c r="E12" s="27" t="s">
        <v>15</v>
      </c>
      <c r="F12" s="20"/>
      <c r="G12" s="20"/>
      <c r="H12" s="20"/>
    </row>
    <row r="13" spans="5:8" ht="13" x14ac:dyDescent="0.3">
      <c r="E13" s="27" t="s">
        <v>16</v>
      </c>
      <c r="F13" s="20"/>
      <c r="G13" s="20"/>
      <c r="H13" s="20"/>
    </row>
    <row r="14" spans="5:8" ht="13" x14ac:dyDescent="0.3">
      <c r="E14" s="27" t="s">
        <v>17</v>
      </c>
      <c r="F14" s="20"/>
      <c r="G14" s="20"/>
      <c r="H14" s="20"/>
    </row>
    <row r="15" spans="5:8" ht="13" x14ac:dyDescent="0.3">
      <c r="E15" s="27" t="s">
        <v>18</v>
      </c>
      <c r="F15" s="12"/>
      <c r="G15" s="12"/>
      <c r="H15" s="12"/>
    </row>
    <row r="16" spans="5:8" ht="13" x14ac:dyDescent="0.3">
      <c r="E16" s="27" t="s">
        <v>19</v>
      </c>
      <c r="F16" s="12"/>
      <c r="G16" s="12"/>
      <c r="H16" s="12"/>
    </row>
    <row r="17" spans="5:8" ht="13" x14ac:dyDescent="0.3">
      <c r="E17" s="27" t="s">
        <v>20</v>
      </c>
      <c r="F17" s="20"/>
      <c r="G17" s="20"/>
      <c r="H17" s="20"/>
    </row>
    <row r="18" spans="5:8" ht="13" x14ac:dyDescent="0.3">
      <c r="E18" s="27" t="s">
        <v>21</v>
      </c>
      <c r="F18" s="12"/>
      <c r="G18" s="12"/>
      <c r="H18" s="12"/>
    </row>
    <row r="19" spans="5:8" ht="13" x14ac:dyDescent="0.3">
      <c r="E19" s="27" t="s">
        <v>22</v>
      </c>
      <c r="F19" s="12"/>
      <c r="G19" s="12"/>
      <c r="H19" s="12"/>
    </row>
    <row r="20" spans="5:8" ht="14" x14ac:dyDescent="0.3">
      <c r="E20" s="24" t="s">
        <v>23</v>
      </c>
      <c r="F20" s="4">
        <f>SUM(F21:F29)</f>
        <v>4209000</v>
      </c>
      <c r="G20" s="4">
        <f>SUM(G21:G29)</f>
        <v>3000000</v>
      </c>
      <c r="H20" s="4">
        <f>SUM(H21:H29)</f>
        <v>8000000</v>
      </c>
    </row>
    <row r="21" spans="5:8" ht="13" x14ac:dyDescent="0.3">
      <c r="E21" s="27" t="s">
        <v>24</v>
      </c>
      <c r="F21" s="20">
        <v>3000000</v>
      </c>
      <c r="G21" s="20">
        <v>3000000</v>
      </c>
      <c r="H21" s="20">
        <v>3000000</v>
      </c>
    </row>
    <row r="22" spans="5:8" ht="13" x14ac:dyDescent="0.3">
      <c r="E22" s="27" t="s">
        <v>25</v>
      </c>
      <c r="F22" s="28"/>
      <c r="G22" s="28"/>
      <c r="H22" s="28"/>
    </row>
    <row r="23" spans="5:8" ht="13" x14ac:dyDescent="0.3">
      <c r="E23" s="27" t="s">
        <v>26</v>
      </c>
      <c r="F23" s="12">
        <v>1209000</v>
      </c>
      <c r="G23" s="12"/>
      <c r="H23" s="12"/>
    </row>
    <row r="24" spans="5:8" ht="13" x14ac:dyDescent="0.3">
      <c r="E24" s="27" t="s">
        <v>27</v>
      </c>
      <c r="F24" s="12"/>
      <c r="G24" s="12"/>
      <c r="H24" s="12"/>
    </row>
    <row r="25" spans="5:8" ht="13" x14ac:dyDescent="0.3">
      <c r="E25" s="27" t="s">
        <v>28</v>
      </c>
      <c r="F25" s="20"/>
      <c r="G25" s="20"/>
      <c r="H25" s="20"/>
    </row>
    <row r="26" spans="5:8" ht="13" x14ac:dyDescent="0.3">
      <c r="E26" s="27" t="s">
        <v>29</v>
      </c>
      <c r="F26" s="12"/>
      <c r="G26" s="12"/>
      <c r="H26" s="12">
        <v>5000000</v>
      </c>
    </row>
    <row r="27" spans="5:8" ht="13" x14ac:dyDescent="0.3">
      <c r="E27" s="27" t="s">
        <v>30</v>
      </c>
      <c r="F27" s="12"/>
      <c r="G27" s="12"/>
      <c r="H27" s="12"/>
    </row>
    <row r="28" spans="5:8" ht="13" x14ac:dyDescent="0.3">
      <c r="E28" s="27" t="s">
        <v>31</v>
      </c>
      <c r="F28" s="20"/>
      <c r="G28" s="20"/>
      <c r="H28" s="20"/>
    </row>
    <row r="29" spans="5:8" ht="13" x14ac:dyDescent="0.3">
      <c r="E29" s="27" t="s">
        <v>32</v>
      </c>
      <c r="F29" s="12"/>
      <c r="G29" s="12"/>
      <c r="H29" s="12"/>
    </row>
    <row r="30" spans="5:8" ht="14" x14ac:dyDescent="0.3">
      <c r="E30" s="29" t="s">
        <v>33</v>
      </c>
      <c r="F30" s="19">
        <f>+F5+F6+F7+F20</f>
        <v>181859000</v>
      </c>
      <c r="G30" s="19">
        <f>+G5+G6+G7+G20</f>
        <v>178127000</v>
      </c>
      <c r="H30" s="19">
        <f>+H5+H6+H7+H20</f>
        <v>190956000</v>
      </c>
    </row>
    <row r="31" spans="5:8" ht="14" x14ac:dyDescent="0.3">
      <c r="E31" s="24" t="s">
        <v>34</v>
      </c>
      <c r="F31" s="21" t="s">
        <v>7</v>
      </c>
      <c r="G31" s="21" t="s">
        <v>7</v>
      </c>
      <c r="H31" s="21" t="s">
        <v>7</v>
      </c>
    </row>
    <row r="32" spans="5:8" ht="14" x14ac:dyDescent="0.3">
      <c r="E32" s="24" t="s">
        <v>35</v>
      </c>
      <c r="F32" s="4">
        <f>SUM(F33:F38)</f>
        <v>32257000</v>
      </c>
      <c r="G32" s="4">
        <f>SUM(G33:G38)</f>
        <v>20427000</v>
      </c>
      <c r="H32" s="4">
        <f>SUM(H33:H38)</f>
        <v>34217000</v>
      </c>
    </row>
    <row r="33" spans="5:8" ht="13" x14ac:dyDescent="0.3">
      <c r="E33" s="27" t="s">
        <v>18</v>
      </c>
      <c r="F33" s="12"/>
      <c r="G33" s="12"/>
      <c r="H33" s="12"/>
    </row>
    <row r="34" spans="5:8" ht="13" x14ac:dyDescent="0.3">
      <c r="E34" s="27" t="s">
        <v>36</v>
      </c>
      <c r="F34" s="12">
        <v>190000</v>
      </c>
      <c r="G34" s="12">
        <v>427000</v>
      </c>
      <c r="H34" s="12">
        <v>14217000</v>
      </c>
    </row>
    <row r="35" spans="5:8" ht="13" x14ac:dyDescent="0.3">
      <c r="E35" s="27" t="s">
        <v>37</v>
      </c>
      <c r="F35" s="12"/>
      <c r="G35" s="12"/>
      <c r="H35" s="12"/>
    </row>
    <row r="36" spans="5:8" ht="13" x14ac:dyDescent="0.3">
      <c r="E36" s="27" t="s">
        <v>38</v>
      </c>
      <c r="F36" s="12"/>
      <c r="G36" s="12"/>
      <c r="H36" s="12"/>
    </row>
    <row r="37" spans="5:8" ht="13" x14ac:dyDescent="0.3">
      <c r="E37" s="27" t="s">
        <v>19</v>
      </c>
      <c r="F37" s="12">
        <v>32067000</v>
      </c>
      <c r="G37" s="12">
        <v>20000000</v>
      </c>
      <c r="H37" s="12">
        <v>20000000</v>
      </c>
    </row>
    <row r="38" spans="5:8" ht="13" x14ac:dyDescent="0.3">
      <c r="E38" s="27" t="s">
        <v>11</v>
      </c>
      <c r="F38" s="12"/>
      <c r="G38" s="12"/>
      <c r="H38" s="12"/>
    </row>
    <row r="39" spans="5:8" ht="14" x14ac:dyDescent="0.3">
      <c r="E39" s="24" t="s">
        <v>23</v>
      </c>
      <c r="F39" s="4">
        <f>SUM(F40:F40)</f>
        <v>0</v>
      </c>
      <c r="G39" s="4">
        <f>SUM(G40:G40)</f>
        <v>0</v>
      </c>
      <c r="H39" s="4">
        <f>SUM(H40:H40)</f>
        <v>0</v>
      </c>
    </row>
    <row r="40" spans="5:8" ht="13" x14ac:dyDescent="0.3">
      <c r="E40" s="27" t="s">
        <v>25</v>
      </c>
      <c r="F40" s="20"/>
      <c r="G40" s="20"/>
      <c r="H40" s="20"/>
    </row>
    <row r="41" spans="5:8" ht="14" x14ac:dyDescent="0.3">
      <c r="E41" s="30" t="s">
        <v>39</v>
      </c>
      <c r="F41" s="31">
        <f>+F32+F39</f>
        <v>32257000</v>
      </c>
      <c r="G41" s="31">
        <f>+G32+G39</f>
        <v>20427000</v>
      </c>
      <c r="H41" s="31">
        <f>+H32+H39</f>
        <v>34217000</v>
      </c>
    </row>
    <row r="42" spans="5:8" ht="14" x14ac:dyDescent="0.3">
      <c r="E42" s="30" t="s">
        <v>40</v>
      </c>
      <c r="F42" s="31">
        <f>+F30+F41</f>
        <v>214116000</v>
      </c>
      <c r="G42" s="31">
        <f>+G30+G41</f>
        <v>198554000</v>
      </c>
      <c r="H42" s="31">
        <f>+H30+H41</f>
        <v>225173000</v>
      </c>
    </row>
    <row r="43" spans="5:8" x14ac:dyDescent="0.25">
      <c r="F43" s="22"/>
      <c r="G43" s="22"/>
      <c r="H43" s="22"/>
    </row>
    <row r="44" spans="5:8" ht="13" x14ac:dyDescent="0.25">
      <c r="E44" s="3" t="s">
        <v>80</v>
      </c>
      <c r="F44" s="4"/>
      <c r="G44" s="4"/>
      <c r="H44" s="4"/>
    </row>
    <row r="45" spans="5:8" ht="13" x14ac:dyDescent="0.25">
      <c r="E45" s="3" t="s">
        <v>81</v>
      </c>
      <c r="F45" s="5">
        <f>SUM(F47+F53+F59+F65+F71+F77+F83+F89+F95+F101+F107+F113)</f>
        <v>1322000</v>
      </c>
      <c r="G45" s="5">
        <f>SUM(G47+G53+G59+G65+G71+G77+G83+G89+G95+G101+G107+G113)</f>
        <v>1350000</v>
      </c>
      <c r="H45" s="5">
        <f>SUM(H47+H53+H59+H65+H71+H77+H83+H89+H95+H101+H107+H113)</f>
        <v>1412000</v>
      </c>
    </row>
    <row r="46" spans="5:8" ht="13" x14ac:dyDescent="0.25">
      <c r="E46" s="6" t="s">
        <v>82</v>
      </c>
      <c r="F46" s="4"/>
      <c r="G46" s="4"/>
      <c r="H46" s="4"/>
    </row>
    <row r="47" spans="5:8" ht="13" x14ac:dyDescent="0.25">
      <c r="E47" s="3" t="s">
        <v>84</v>
      </c>
      <c r="F47" s="4">
        <f>SUM(F48:F51)</f>
        <v>1322000</v>
      </c>
      <c r="G47" s="4">
        <f>SUM(G48:G51)</f>
        <v>1350000</v>
      </c>
      <c r="H47" s="4">
        <f>SUM(H48:H51)</f>
        <v>1412000</v>
      </c>
    </row>
    <row r="48" spans="5:8" x14ac:dyDescent="0.25">
      <c r="E48" s="7" t="s">
        <v>85</v>
      </c>
      <c r="F48" s="8">
        <v>1322000</v>
      </c>
      <c r="G48" s="9">
        <v>1350000</v>
      </c>
      <c r="H48" s="10">
        <v>1412000</v>
      </c>
    </row>
    <row r="49" spans="5:8" x14ac:dyDescent="0.25">
      <c r="E49" s="7"/>
      <c r="F49" s="11"/>
      <c r="G49" s="12"/>
      <c r="H49" s="13"/>
    </row>
    <row r="50" spans="5:8" x14ac:dyDescent="0.25">
      <c r="E50" s="7"/>
      <c r="F50" s="11"/>
      <c r="G50" s="12"/>
      <c r="H50" s="13"/>
    </row>
    <row r="51" spans="5:8" x14ac:dyDescent="0.25">
      <c r="E51" s="7"/>
      <c r="F51" s="14"/>
      <c r="G51" s="15"/>
      <c r="H51" s="16"/>
    </row>
    <row r="52" spans="5:8" x14ac:dyDescent="0.25">
      <c r="F52" s="17"/>
      <c r="G52" s="17"/>
      <c r="H52" s="17"/>
    </row>
    <row r="53" spans="5:8" ht="13" hidden="1" x14ac:dyDescent="0.25">
      <c r="E53" s="3"/>
      <c r="F53" s="4">
        <f>SUM(F54:F57)</f>
        <v>0</v>
      </c>
      <c r="G53" s="4">
        <f>SUM(G54:G57)</f>
        <v>0</v>
      </c>
      <c r="H53" s="4">
        <f>SUM(H54:H57)</f>
        <v>0</v>
      </c>
    </row>
    <row r="54" spans="5:8" hidden="1" x14ac:dyDescent="0.25">
      <c r="E54" s="7"/>
      <c r="F54" s="8"/>
      <c r="G54" s="9"/>
      <c r="H54" s="10"/>
    </row>
    <row r="55" spans="5:8" hidden="1" x14ac:dyDescent="0.25">
      <c r="E55" s="7"/>
      <c r="F55" s="11"/>
      <c r="G55" s="12"/>
      <c r="H55" s="13"/>
    </row>
    <row r="56" spans="5:8" hidden="1" x14ac:dyDescent="0.25">
      <c r="E56" s="7"/>
      <c r="F56" s="11"/>
      <c r="G56" s="12"/>
      <c r="H56" s="13"/>
    </row>
    <row r="57" spans="5:8" hidden="1" x14ac:dyDescent="0.25">
      <c r="E57" s="7"/>
      <c r="F57" s="14"/>
      <c r="G57" s="15"/>
      <c r="H57" s="16"/>
    </row>
    <row r="58" spans="5:8" hidden="1" x14ac:dyDescent="0.25">
      <c r="F58" s="17"/>
      <c r="G58" s="17"/>
      <c r="H58" s="17"/>
    </row>
    <row r="59" spans="5:8" ht="13" hidden="1" x14ac:dyDescent="0.25">
      <c r="E59" s="3"/>
      <c r="F59" s="4">
        <f>SUM(F60:F63)</f>
        <v>0</v>
      </c>
      <c r="G59" s="4">
        <f>SUM(G60:G63)</f>
        <v>0</v>
      </c>
      <c r="H59" s="4">
        <f>SUM(H60:H63)</f>
        <v>0</v>
      </c>
    </row>
    <row r="60" spans="5:8" hidden="1" x14ac:dyDescent="0.25">
      <c r="E60" s="7"/>
      <c r="F60" s="8"/>
      <c r="G60" s="9"/>
      <c r="H60" s="10"/>
    </row>
    <row r="61" spans="5:8" hidden="1" x14ac:dyDescent="0.25">
      <c r="E61" s="7"/>
      <c r="F61" s="11"/>
      <c r="G61" s="12"/>
      <c r="H61" s="13"/>
    </row>
    <row r="62" spans="5:8" hidden="1" x14ac:dyDescent="0.25">
      <c r="E62" s="7"/>
      <c r="F62" s="11"/>
      <c r="G62" s="12"/>
      <c r="H62" s="13"/>
    </row>
    <row r="63" spans="5:8" hidden="1" x14ac:dyDescent="0.25">
      <c r="E63" s="7"/>
      <c r="F63" s="14"/>
      <c r="G63" s="15"/>
      <c r="H63" s="16"/>
    </row>
    <row r="64" spans="5:8" hidden="1" x14ac:dyDescent="0.25">
      <c r="F64" s="17"/>
      <c r="G64" s="17"/>
      <c r="H64" s="17"/>
    </row>
    <row r="65" spans="5:8" ht="13" hidden="1" x14ac:dyDescent="0.25">
      <c r="E65" s="3"/>
      <c r="F65" s="4">
        <f>SUM(F66:F69)</f>
        <v>0</v>
      </c>
      <c r="G65" s="4">
        <f>SUM(G66:G69)</f>
        <v>0</v>
      </c>
      <c r="H65" s="4">
        <f>SUM(H66:H69)</f>
        <v>0</v>
      </c>
    </row>
    <row r="66" spans="5:8" hidden="1" x14ac:dyDescent="0.25">
      <c r="E66" s="7"/>
      <c r="F66" s="8"/>
      <c r="G66" s="9"/>
      <c r="H66" s="10"/>
    </row>
    <row r="67" spans="5:8" hidden="1" x14ac:dyDescent="0.25">
      <c r="E67" s="7"/>
      <c r="F67" s="11"/>
      <c r="G67" s="12"/>
      <c r="H67" s="13"/>
    </row>
    <row r="68" spans="5:8" hidden="1" x14ac:dyDescent="0.25">
      <c r="E68" s="7"/>
      <c r="F68" s="11"/>
      <c r="G68" s="12"/>
      <c r="H68" s="13"/>
    </row>
    <row r="69" spans="5:8" hidden="1" x14ac:dyDescent="0.25">
      <c r="E69" s="7"/>
      <c r="F69" s="14"/>
      <c r="G69" s="15"/>
      <c r="H69" s="16"/>
    </row>
    <row r="70" spans="5:8" hidden="1" x14ac:dyDescent="0.25">
      <c r="F70" s="17"/>
      <c r="G70" s="17"/>
      <c r="H70" s="17"/>
    </row>
    <row r="71" spans="5:8" ht="13" hidden="1" x14ac:dyDescent="0.25">
      <c r="E71" s="3"/>
      <c r="F71" s="4">
        <f>SUM(F72:F75)</f>
        <v>0</v>
      </c>
      <c r="G71" s="4">
        <f>SUM(G72:G75)</f>
        <v>0</v>
      </c>
      <c r="H71" s="4">
        <f>SUM(H72:H75)</f>
        <v>0</v>
      </c>
    </row>
    <row r="72" spans="5:8" hidden="1" x14ac:dyDescent="0.25">
      <c r="E72" s="7"/>
      <c r="F72" s="8"/>
      <c r="G72" s="9"/>
      <c r="H72" s="10"/>
    </row>
    <row r="73" spans="5:8" hidden="1" x14ac:dyDescent="0.25">
      <c r="E73" s="7"/>
      <c r="F73" s="11"/>
      <c r="G73" s="12"/>
      <c r="H73" s="13"/>
    </row>
    <row r="74" spans="5:8" hidden="1" x14ac:dyDescent="0.25">
      <c r="E74" s="7"/>
      <c r="F74" s="11"/>
      <c r="G74" s="12"/>
      <c r="H74" s="13"/>
    </row>
    <row r="75" spans="5:8" hidden="1" x14ac:dyDescent="0.25">
      <c r="E75" s="7"/>
      <c r="F75" s="14"/>
      <c r="G75" s="15"/>
      <c r="H75" s="16"/>
    </row>
    <row r="76" spans="5:8" hidden="1" x14ac:dyDescent="0.25">
      <c r="F76" s="17"/>
      <c r="G76" s="17"/>
      <c r="H76" s="17"/>
    </row>
    <row r="77" spans="5:8" ht="13" hidden="1" x14ac:dyDescent="0.25">
      <c r="E77" s="3"/>
      <c r="F77" s="4">
        <f>SUM(F78:F81)</f>
        <v>0</v>
      </c>
      <c r="G77" s="4">
        <f>SUM(G78:G81)</f>
        <v>0</v>
      </c>
      <c r="H77" s="4">
        <f>SUM(H78:H81)</f>
        <v>0</v>
      </c>
    </row>
    <row r="78" spans="5:8" hidden="1" x14ac:dyDescent="0.25">
      <c r="E78" s="7"/>
      <c r="F78" s="8"/>
      <c r="G78" s="9"/>
      <c r="H78" s="10"/>
    </row>
    <row r="79" spans="5:8" hidden="1" x14ac:dyDescent="0.25">
      <c r="E79" s="7"/>
      <c r="F79" s="11"/>
      <c r="G79" s="12"/>
      <c r="H79" s="13"/>
    </row>
    <row r="80" spans="5:8" hidden="1" x14ac:dyDescent="0.25">
      <c r="E80" s="7"/>
      <c r="F80" s="11"/>
      <c r="G80" s="12"/>
      <c r="H80" s="13"/>
    </row>
    <row r="81" spans="5:8" hidden="1" x14ac:dyDescent="0.25">
      <c r="E81" s="7"/>
      <c r="F81" s="14"/>
      <c r="G81" s="15"/>
      <c r="H81" s="16"/>
    </row>
    <row r="82" spans="5:8" hidden="1" x14ac:dyDescent="0.25">
      <c r="F82" s="17"/>
      <c r="G82" s="17"/>
      <c r="H82" s="17"/>
    </row>
    <row r="83" spans="5:8" ht="13" hidden="1" x14ac:dyDescent="0.25">
      <c r="E83" s="3"/>
      <c r="F83" s="4">
        <f>SUM(F84:F87)</f>
        <v>0</v>
      </c>
      <c r="G83" s="4">
        <f>SUM(G84:G87)</f>
        <v>0</v>
      </c>
      <c r="H83" s="4">
        <f>SUM(H84:H87)</f>
        <v>0</v>
      </c>
    </row>
    <row r="84" spans="5:8" hidden="1" x14ac:dyDescent="0.25">
      <c r="E84" s="7"/>
      <c r="F84" s="8"/>
      <c r="G84" s="9"/>
      <c r="H84" s="10"/>
    </row>
    <row r="85" spans="5:8" hidden="1" x14ac:dyDescent="0.25">
      <c r="E85" s="7"/>
      <c r="F85" s="11"/>
      <c r="G85" s="12"/>
      <c r="H85" s="13"/>
    </row>
    <row r="86" spans="5:8" hidden="1" x14ac:dyDescent="0.25">
      <c r="E86" s="7"/>
      <c r="F86" s="11"/>
      <c r="G86" s="12"/>
      <c r="H86" s="13"/>
    </row>
    <row r="87" spans="5:8" hidden="1" x14ac:dyDescent="0.25">
      <c r="E87" s="7"/>
      <c r="F87" s="14"/>
      <c r="G87" s="15"/>
      <c r="H87" s="16"/>
    </row>
    <row r="88" spans="5:8" hidden="1" x14ac:dyDescent="0.25">
      <c r="F88" s="17"/>
      <c r="G88" s="17"/>
      <c r="H88" s="17"/>
    </row>
    <row r="89" spans="5:8" ht="13" hidden="1" x14ac:dyDescent="0.25">
      <c r="E89" s="3"/>
      <c r="F89" s="4">
        <f>SUM(F90:F93)</f>
        <v>0</v>
      </c>
      <c r="G89" s="4">
        <f>SUM(G90:G93)</f>
        <v>0</v>
      </c>
      <c r="H89" s="4">
        <f>SUM(H90:H93)</f>
        <v>0</v>
      </c>
    </row>
    <row r="90" spans="5:8" hidden="1" x14ac:dyDescent="0.25">
      <c r="E90" s="7"/>
      <c r="F90" s="8"/>
      <c r="G90" s="9"/>
      <c r="H90" s="10"/>
    </row>
    <row r="91" spans="5:8" hidden="1" x14ac:dyDescent="0.25">
      <c r="E91" s="7"/>
      <c r="F91" s="11"/>
      <c r="G91" s="12"/>
      <c r="H91" s="13"/>
    </row>
    <row r="92" spans="5:8" hidden="1" x14ac:dyDescent="0.25">
      <c r="E92" s="7"/>
      <c r="F92" s="11"/>
      <c r="G92" s="12"/>
      <c r="H92" s="13"/>
    </row>
    <row r="93" spans="5:8" hidden="1" x14ac:dyDescent="0.25">
      <c r="E93" s="7"/>
      <c r="F93" s="14"/>
      <c r="G93" s="15"/>
      <c r="H93" s="16"/>
    </row>
    <row r="94" spans="5:8" hidden="1" x14ac:dyDescent="0.25">
      <c r="F94" s="17"/>
      <c r="G94" s="17"/>
      <c r="H94" s="17"/>
    </row>
    <row r="95" spans="5:8" ht="13" hidden="1" x14ac:dyDescent="0.25">
      <c r="E95" s="3"/>
      <c r="F95" s="4">
        <f>SUM(F96:F99)</f>
        <v>0</v>
      </c>
      <c r="G95" s="4">
        <f>SUM(G96:G99)</f>
        <v>0</v>
      </c>
      <c r="H95" s="4">
        <f>SUM(H96:H99)</f>
        <v>0</v>
      </c>
    </row>
    <row r="96" spans="5:8" hidden="1" x14ac:dyDescent="0.25">
      <c r="E96" s="7"/>
      <c r="F96" s="8"/>
      <c r="G96" s="9"/>
      <c r="H96" s="10"/>
    </row>
    <row r="97" spans="5:8" hidden="1" x14ac:dyDescent="0.25">
      <c r="E97" s="7"/>
      <c r="F97" s="11"/>
      <c r="G97" s="12"/>
      <c r="H97" s="13"/>
    </row>
    <row r="98" spans="5:8" hidden="1" x14ac:dyDescent="0.25">
      <c r="E98" s="7"/>
      <c r="F98" s="11"/>
      <c r="G98" s="12"/>
      <c r="H98" s="13"/>
    </row>
    <row r="99" spans="5:8" hidden="1" x14ac:dyDescent="0.25">
      <c r="E99" s="7"/>
      <c r="F99" s="14"/>
      <c r="G99" s="15"/>
      <c r="H99" s="16"/>
    </row>
    <row r="100" spans="5:8" hidden="1" x14ac:dyDescent="0.25">
      <c r="F100" s="17"/>
      <c r="G100" s="17"/>
      <c r="H100" s="17"/>
    </row>
    <row r="101" spans="5:8" ht="13" hidden="1" x14ac:dyDescent="0.25">
      <c r="E101" s="3"/>
      <c r="F101" s="4">
        <f>SUM(F102:F105)</f>
        <v>0</v>
      </c>
      <c r="G101" s="4">
        <f>SUM(G102:G105)</f>
        <v>0</v>
      </c>
      <c r="H101" s="4">
        <f>SUM(H102:H105)</f>
        <v>0</v>
      </c>
    </row>
    <row r="102" spans="5:8" hidden="1" x14ac:dyDescent="0.25">
      <c r="E102" s="7"/>
      <c r="F102" s="8"/>
      <c r="G102" s="9"/>
      <c r="H102" s="10"/>
    </row>
    <row r="103" spans="5:8" hidden="1" x14ac:dyDescent="0.25">
      <c r="E103" s="7"/>
      <c r="F103" s="11"/>
      <c r="G103" s="12"/>
      <c r="H103" s="13"/>
    </row>
    <row r="104" spans="5:8" hidden="1" x14ac:dyDescent="0.25">
      <c r="E104" s="7"/>
      <c r="F104" s="11"/>
      <c r="G104" s="12"/>
      <c r="H104" s="13"/>
    </row>
    <row r="105" spans="5:8" hidden="1" x14ac:dyDescent="0.25">
      <c r="E105" s="7"/>
      <c r="F105" s="14"/>
      <c r="G105" s="15"/>
      <c r="H105" s="16"/>
    </row>
    <row r="106" spans="5:8" hidden="1" x14ac:dyDescent="0.25">
      <c r="F106" s="17"/>
      <c r="G106" s="17"/>
      <c r="H106" s="17"/>
    </row>
    <row r="107" spans="5:8" ht="13" hidden="1" x14ac:dyDescent="0.25">
      <c r="E107" s="3"/>
      <c r="F107" s="4">
        <f>SUM(F108:F111)</f>
        <v>0</v>
      </c>
      <c r="G107" s="4">
        <f>SUM(G108:G111)</f>
        <v>0</v>
      </c>
      <c r="H107" s="4">
        <f>SUM(H108:H111)</f>
        <v>0</v>
      </c>
    </row>
    <row r="108" spans="5:8" hidden="1" x14ac:dyDescent="0.25">
      <c r="E108" s="7"/>
      <c r="F108" s="8"/>
      <c r="G108" s="9"/>
      <c r="H108" s="10"/>
    </row>
    <row r="109" spans="5:8" hidden="1" x14ac:dyDescent="0.25">
      <c r="E109" s="7"/>
      <c r="F109" s="11"/>
      <c r="G109" s="12"/>
      <c r="H109" s="13"/>
    </row>
    <row r="110" spans="5:8" hidden="1" x14ac:dyDescent="0.25">
      <c r="E110" s="7"/>
      <c r="F110" s="11"/>
      <c r="G110" s="12"/>
      <c r="H110" s="13"/>
    </row>
    <row r="111" spans="5:8" hidden="1" x14ac:dyDescent="0.25">
      <c r="E111" s="7"/>
      <c r="F111" s="14"/>
      <c r="G111" s="15"/>
      <c r="H111" s="16"/>
    </row>
    <row r="112" spans="5:8" hidden="1" x14ac:dyDescent="0.25">
      <c r="F112" s="17"/>
      <c r="G112" s="17"/>
      <c r="H112" s="17"/>
    </row>
    <row r="113" spans="5:8" ht="13" hidden="1" x14ac:dyDescent="0.25">
      <c r="E113" s="3"/>
      <c r="F113" s="4">
        <f>SUM(F114:F117)</f>
        <v>0</v>
      </c>
      <c r="G113" s="4">
        <f>SUM(G114:G117)</f>
        <v>0</v>
      </c>
      <c r="H113" s="4">
        <f>SUM(H114:H117)</f>
        <v>0</v>
      </c>
    </row>
    <row r="114" spans="5:8" hidden="1" x14ac:dyDescent="0.25">
      <c r="E114" s="7"/>
      <c r="F114" s="8"/>
      <c r="G114" s="9"/>
      <c r="H114" s="10"/>
    </row>
    <row r="115" spans="5:8" hidden="1" x14ac:dyDescent="0.25">
      <c r="E115" s="7"/>
      <c r="F115" s="11"/>
      <c r="G115" s="12"/>
      <c r="H115" s="13"/>
    </row>
    <row r="116" spans="5:8" hidden="1" x14ac:dyDescent="0.25">
      <c r="E116" s="7"/>
      <c r="F116" s="11"/>
      <c r="G116" s="12"/>
      <c r="H116" s="13"/>
    </row>
    <row r="117" spans="5:8" hidden="1" x14ac:dyDescent="0.25">
      <c r="E117" s="7"/>
      <c r="F117" s="14"/>
      <c r="G117" s="15"/>
      <c r="H117" s="16"/>
    </row>
    <row r="118" spans="5:8" ht="13" x14ac:dyDescent="0.25">
      <c r="E118" s="18" t="s">
        <v>83</v>
      </c>
      <c r="F118" s="19">
        <f>SUM(F45)</f>
        <v>1322000</v>
      </c>
      <c r="G118" s="19">
        <f>SUM(G45)</f>
        <v>1350000</v>
      </c>
      <c r="H118" s="19">
        <f>SUM(H45)</f>
        <v>1412000</v>
      </c>
    </row>
    <row r="119" spans="5:8" x14ac:dyDescent="0.25">
      <c r="F119" s="22"/>
      <c r="G119" s="22"/>
      <c r="H119" s="22"/>
    </row>
    <row r="120" spans="5:8" x14ac:dyDescent="0.25">
      <c r="F120" s="22"/>
      <c r="G120" s="22"/>
      <c r="H120" s="22"/>
    </row>
    <row r="121" spans="5:8" x14ac:dyDescent="0.25">
      <c r="F121" s="22"/>
      <c r="G121" s="22"/>
      <c r="H121" s="22"/>
    </row>
    <row r="122" spans="5:8" x14ac:dyDescent="0.25">
      <c r="F122" s="22"/>
      <c r="G122" s="22"/>
      <c r="H122" s="22"/>
    </row>
    <row r="123" spans="5:8" x14ac:dyDescent="0.25">
      <c r="F123" s="22"/>
      <c r="G123" s="22"/>
      <c r="H123" s="22"/>
    </row>
    <row r="124" spans="5:8" x14ac:dyDescent="0.25">
      <c r="F124" s="22"/>
      <c r="G124" s="22"/>
      <c r="H124" s="22"/>
    </row>
    <row r="125" spans="5:8" x14ac:dyDescent="0.25">
      <c r="F125" s="22"/>
      <c r="G125" s="22"/>
      <c r="H125" s="22"/>
    </row>
    <row r="126" spans="5:8" x14ac:dyDescent="0.25">
      <c r="F126" s="22"/>
      <c r="G126" s="22"/>
      <c r="H126" s="22"/>
    </row>
    <row r="127" spans="5:8" x14ac:dyDescent="0.25">
      <c r="F127" s="22"/>
      <c r="G127" s="22"/>
      <c r="H127" s="22"/>
    </row>
    <row r="128" spans="5:8" x14ac:dyDescent="0.25">
      <c r="F128" s="22"/>
      <c r="G128" s="22"/>
      <c r="H128" s="22"/>
    </row>
    <row r="129" spans="6:8" x14ac:dyDescent="0.25">
      <c r="F129" s="22"/>
      <c r="G129" s="22"/>
      <c r="H129" s="22"/>
    </row>
    <row r="130" spans="6:8" x14ac:dyDescent="0.25">
      <c r="F130" s="22"/>
      <c r="G130" s="22"/>
      <c r="H130" s="22"/>
    </row>
    <row r="131" spans="6:8" x14ac:dyDescent="0.25">
      <c r="F131" s="22"/>
      <c r="G131" s="22"/>
      <c r="H131" s="22"/>
    </row>
    <row r="132" spans="6:8" x14ac:dyDescent="0.25">
      <c r="F132" s="22"/>
      <c r="G132" s="22"/>
      <c r="H132" s="22"/>
    </row>
    <row r="133" spans="6:8" x14ac:dyDescent="0.25">
      <c r="F133" s="22"/>
      <c r="G133" s="22"/>
      <c r="H133" s="22"/>
    </row>
    <row r="134" spans="6:8" x14ac:dyDescent="0.25">
      <c r="F134" s="22"/>
      <c r="G134" s="22"/>
      <c r="H134" s="22"/>
    </row>
    <row r="135" spans="6:8" x14ac:dyDescent="0.25">
      <c r="F135" s="22"/>
      <c r="G135" s="22"/>
      <c r="H135" s="22"/>
    </row>
    <row r="136" spans="6:8" x14ac:dyDescent="0.25">
      <c r="F136" s="22"/>
      <c r="G136" s="22"/>
      <c r="H136" s="22"/>
    </row>
    <row r="137" spans="6:8" x14ac:dyDescent="0.25">
      <c r="F137" s="22"/>
      <c r="G137" s="22"/>
      <c r="H137" s="22"/>
    </row>
    <row r="138" spans="6:8" x14ac:dyDescent="0.25">
      <c r="F138" s="22"/>
      <c r="G138" s="22"/>
      <c r="H138" s="22"/>
    </row>
    <row r="139" spans="6:8" x14ac:dyDescent="0.25">
      <c r="F139" s="22"/>
      <c r="G139" s="22"/>
      <c r="H139" s="22"/>
    </row>
    <row r="140" spans="6:8" x14ac:dyDescent="0.25">
      <c r="F140" s="22"/>
      <c r="G140" s="22"/>
      <c r="H140" s="22"/>
    </row>
    <row r="141" spans="6:8" x14ac:dyDescent="0.25">
      <c r="F141" s="22"/>
      <c r="G141" s="22"/>
      <c r="H141" s="22"/>
    </row>
    <row r="142" spans="6:8" x14ac:dyDescent="0.25">
      <c r="F142" s="22"/>
      <c r="G142" s="22"/>
      <c r="H142" s="22"/>
    </row>
    <row r="143" spans="6:8" x14ac:dyDescent="0.25">
      <c r="F143" s="22"/>
      <c r="G143" s="22"/>
      <c r="H143" s="22"/>
    </row>
    <row r="144" spans="6:8" x14ac:dyDescent="0.25">
      <c r="F144" s="22"/>
      <c r="G144" s="22"/>
      <c r="H144" s="22"/>
    </row>
    <row r="145" spans="6:8" x14ac:dyDescent="0.25">
      <c r="F145" s="22"/>
      <c r="G145" s="22"/>
      <c r="H145" s="22"/>
    </row>
    <row r="146" spans="6:8" x14ac:dyDescent="0.25">
      <c r="F146" s="22"/>
      <c r="G146" s="22"/>
      <c r="H146" s="22"/>
    </row>
    <row r="147" spans="6:8" x14ac:dyDescent="0.25">
      <c r="F147" s="22"/>
      <c r="G147" s="22"/>
      <c r="H147" s="22"/>
    </row>
    <row r="148" spans="6:8" x14ac:dyDescent="0.25">
      <c r="F148" s="22"/>
      <c r="G148" s="22"/>
      <c r="H148" s="22"/>
    </row>
    <row r="149" spans="6:8" x14ac:dyDescent="0.25">
      <c r="F149" s="22"/>
      <c r="G149" s="22"/>
      <c r="H149" s="22"/>
    </row>
    <row r="150" spans="6:8" x14ac:dyDescent="0.25">
      <c r="F150" s="22"/>
      <c r="G150" s="22"/>
      <c r="H150" s="22"/>
    </row>
    <row r="151" spans="6:8" x14ac:dyDescent="0.25">
      <c r="F151" s="22"/>
      <c r="G151" s="22"/>
      <c r="H151" s="22"/>
    </row>
    <row r="152" spans="6:8" x14ac:dyDescent="0.25">
      <c r="F152" s="22"/>
      <c r="G152" s="22"/>
      <c r="H152" s="22"/>
    </row>
    <row r="153" spans="6:8" x14ac:dyDescent="0.25">
      <c r="F153" s="22"/>
      <c r="G153" s="22"/>
      <c r="H153" s="22"/>
    </row>
    <row r="154" spans="6:8" x14ac:dyDescent="0.25">
      <c r="F154" s="22"/>
      <c r="G154" s="22"/>
      <c r="H154" s="22"/>
    </row>
    <row r="155" spans="6:8" x14ac:dyDescent="0.25">
      <c r="F155" s="22"/>
      <c r="G155" s="22"/>
      <c r="H155" s="22"/>
    </row>
    <row r="156" spans="6:8" x14ac:dyDescent="0.25">
      <c r="F156" s="22"/>
      <c r="G156" s="22"/>
      <c r="H156" s="22"/>
    </row>
    <row r="157" spans="6:8" x14ac:dyDescent="0.25">
      <c r="F157" s="22"/>
      <c r="G157" s="22"/>
      <c r="H157" s="22"/>
    </row>
    <row r="158" spans="6:8" x14ac:dyDescent="0.25">
      <c r="F158" s="22"/>
      <c r="G158" s="22"/>
      <c r="H158" s="22"/>
    </row>
    <row r="159" spans="6:8" x14ac:dyDescent="0.25">
      <c r="F159" s="22"/>
      <c r="G159" s="22"/>
      <c r="H159" s="22"/>
    </row>
    <row r="160" spans="6:8" x14ac:dyDescent="0.25">
      <c r="F160" s="22"/>
      <c r="G160" s="22"/>
      <c r="H160" s="22"/>
    </row>
    <row r="161" spans="6:8" x14ac:dyDescent="0.25">
      <c r="F161" s="22"/>
      <c r="G161" s="22"/>
      <c r="H161" s="22"/>
    </row>
    <row r="162" spans="6:8" x14ac:dyDescent="0.25">
      <c r="F162" s="22"/>
      <c r="G162" s="22"/>
      <c r="H162" s="22"/>
    </row>
    <row r="163" spans="6:8" x14ac:dyDescent="0.25">
      <c r="F163" s="22"/>
      <c r="G163" s="22"/>
      <c r="H163" s="22"/>
    </row>
    <row r="164" spans="6:8" x14ac:dyDescent="0.25">
      <c r="F164" s="22"/>
      <c r="G164" s="22"/>
      <c r="H164" s="22"/>
    </row>
    <row r="165" spans="6:8" x14ac:dyDescent="0.25">
      <c r="F165" s="22"/>
      <c r="G165" s="22"/>
      <c r="H165" s="22"/>
    </row>
    <row r="166" spans="6:8" x14ac:dyDescent="0.25">
      <c r="F166" s="22"/>
      <c r="G166" s="22"/>
      <c r="H166" s="22"/>
    </row>
    <row r="167" spans="6:8" x14ac:dyDescent="0.25">
      <c r="F167" s="22"/>
      <c r="G167" s="22"/>
      <c r="H167" s="22"/>
    </row>
    <row r="168" spans="6:8" x14ac:dyDescent="0.25">
      <c r="F168" s="22"/>
      <c r="G168" s="22"/>
      <c r="H168" s="22"/>
    </row>
    <row r="169" spans="6:8" x14ac:dyDescent="0.25">
      <c r="F169" s="22"/>
      <c r="G169" s="22"/>
      <c r="H169" s="22"/>
    </row>
    <row r="170" spans="6:8" x14ac:dyDescent="0.25">
      <c r="F170" s="22"/>
      <c r="G170" s="22"/>
      <c r="H170" s="22"/>
    </row>
    <row r="171" spans="6:8" x14ac:dyDescent="0.25">
      <c r="F171" s="22"/>
      <c r="G171" s="22"/>
      <c r="H171" s="22"/>
    </row>
    <row r="172" spans="6:8" x14ac:dyDescent="0.25">
      <c r="F172" s="22"/>
      <c r="G172" s="22"/>
      <c r="H172" s="22"/>
    </row>
    <row r="173" spans="6:8" x14ac:dyDescent="0.25">
      <c r="F173" s="22"/>
      <c r="G173" s="22"/>
      <c r="H173" s="22"/>
    </row>
    <row r="174" spans="6:8" x14ac:dyDescent="0.25">
      <c r="F174" s="22"/>
      <c r="G174" s="22"/>
      <c r="H174" s="22"/>
    </row>
    <row r="175" spans="6:8" x14ac:dyDescent="0.25">
      <c r="F175" s="22"/>
      <c r="G175" s="22"/>
      <c r="H175" s="22"/>
    </row>
    <row r="176" spans="6:8" x14ac:dyDescent="0.25">
      <c r="F176" s="22"/>
      <c r="G176" s="22"/>
      <c r="H176" s="22"/>
    </row>
    <row r="177" spans="6:8" x14ac:dyDescent="0.25">
      <c r="F177" s="22"/>
      <c r="G177" s="22"/>
      <c r="H177" s="22"/>
    </row>
    <row r="178" spans="6:8" x14ac:dyDescent="0.25">
      <c r="F178" s="22"/>
      <c r="G178" s="22"/>
      <c r="H178" s="22"/>
    </row>
    <row r="179" spans="6:8" x14ac:dyDescent="0.25">
      <c r="F179" s="22"/>
      <c r="G179" s="22"/>
      <c r="H179" s="22"/>
    </row>
    <row r="180" spans="6:8" x14ac:dyDescent="0.25">
      <c r="F180" s="22"/>
      <c r="G180" s="22"/>
      <c r="H180" s="22"/>
    </row>
    <row r="181" spans="6:8" x14ac:dyDescent="0.25">
      <c r="F181" s="22"/>
      <c r="G181" s="22"/>
      <c r="H181" s="22"/>
    </row>
    <row r="182" spans="6:8" x14ac:dyDescent="0.25">
      <c r="F182" s="22"/>
      <c r="G182" s="22"/>
      <c r="H182" s="22"/>
    </row>
    <row r="183" spans="6:8" x14ac:dyDescent="0.25">
      <c r="F183" s="22"/>
      <c r="G183" s="22"/>
      <c r="H183" s="22"/>
    </row>
    <row r="184" spans="6:8" x14ac:dyDescent="0.25">
      <c r="F184" s="22"/>
      <c r="G184" s="22"/>
      <c r="H184" s="22"/>
    </row>
    <row r="185" spans="6:8" x14ac:dyDescent="0.25">
      <c r="F185" s="22"/>
      <c r="G185" s="22"/>
      <c r="H185" s="22"/>
    </row>
    <row r="186" spans="6:8" x14ac:dyDescent="0.25">
      <c r="F186" s="22"/>
      <c r="G186" s="22"/>
      <c r="H186" s="22"/>
    </row>
    <row r="187" spans="6:8" x14ac:dyDescent="0.25">
      <c r="F187" s="22"/>
      <c r="G187" s="22"/>
      <c r="H187" s="22"/>
    </row>
    <row r="188" spans="6:8" x14ac:dyDescent="0.25">
      <c r="F188" s="22"/>
      <c r="G188" s="22"/>
      <c r="H188" s="22"/>
    </row>
    <row r="189" spans="6:8" x14ac:dyDescent="0.25">
      <c r="F189" s="22"/>
      <c r="G189" s="22"/>
      <c r="H189" s="22"/>
    </row>
    <row r="190" spans="6:8" x14ac:dyDescent="0.25">
      <c r="F190" s="22"/>
      <c r="G190" s="22"/>
      <c r="H190" s="22"/>
    </row>
    <row r="191" spans="6:8" x14ac:dyDescent="0.25">
      <c r="F191" s="22"/>
      <c r="G191" s="22"/>
      <c r="H191" s="22"/>
    </row>
    <row r="192" spans="6:8" x14ac:dyDescent="0.25">
      <c r="F192" s="22"/>
      <c r="G192" s="22"/>
      <c r="H192" s="22"/>
    </row>
    <row r="193" spans="6:8" x14ac:dyDescent="0.25">
      <c r="F193" s="22"/>
      <c r="G193" s="22"/>
      <c r="H193" s="22"/>
    </row>
    <row r="194" spans="6:8" x14ac:dyDescent="0.25">
      <c r="F194" s="22"/>
      <c r="G194" s="22"/>
      <c r="H194" s="22"/>
    </row>
    <row r="195" spans="6:8" x14ac:dyDescent="0.25">
      <c r="F195" s="22"/>
      <c r="G195" s="22"/>
      <c r="H195" s="22"/>
    </row>
    <row r="196" spans="6:8" x14ac:dyDescent="0.25">
      <c r="F196" s="22"/>
      <c r="G196" s="22"/>
      <c r="H196" s="22"/>
    </row>
    <row r="197" spans="6:8" x14ac:dyDescent="0.25">
      <c r="F197" s="22"/>
      <c r="G197" s="22"/>
      <c r="H197" s="22"/>
    </row>
    <row r="198" spans="6:8" x14ac:dyDescent="0.25">
      <c r="F198" s="22"/>
      <c r="G198" s="22"/>
      <c r="H198" s="22"/>
    </row>
    <row r="199" spans="6:8" x14ac:dyDescent="0.25">
      <c r="F199" s="22"/>
      <c r="G199" s="22"/>
      <c r="H199" s="22"/>
    </row>
    <row r="200" spans="6:8" x14ac:dyDescent="0.25">
      <c r="F200" s="22"/>
      <c r="G200" s="22"/>
      <c r="H200" s="22"/>
    </row>
    <row r="201" spans="6:8" x14ac:dyDescent="0.25">
      <c r="F201" s="22"/>
      <c r="G201" s="22"/>
      <c r="H201" s="22"/>
    </row>
    <row r="202" spans="6:8" x14ac:dyDescent="0.25">
      <c r="F202" s="22"/>
      <c r="G202" s="22"/>
      <c r="H202" s="22"/>
    </row>
    <row r="203" spans="6:8" x14ac:dyDescent="0.25">
      <c r="F203" s="22"/>
      <c r="G203" s="22"/>
      <c r="H203" s="22"/>
    </row>
    <row r="204" spans="6:8" x14ac:dyDescent="0.25">
      <c r="F204" s="22"/>
      <c r="G204" s="22"/>
      <c r="H204" s="22"/>
    </row>
    <row r="205" spans="6:8" x14ac:dyDescent="0.25">
      <c r="F205" s="22"/>
      <c r="G205" s="22"/>
      <c r="H205" s="22"/>
    </row>
    <row r="206" spans="6:8" x14ac:dyDescent="0.25">
      <c r="F206" s="22"/>
      <c r="G206" s="22"/>
      <c r="H206" s="22"/>
    </row>
    <row r="207" spans="6:8" x14ac:dyDescent="0.25">
      <c r="F207" s="22"/>
      <c r="G207" s="22"/>
      <c r="H207" s="22"/>
    </row>
    <row r="208" spans="6:8" x14ac:dyDescent="0.25">
      <c r="F208" s="22"/>
      <c r="G208" s="22"/>
      <c r="H208" s="22"/>
    </row>
    <row r="209" spans="6:8" x14ac:dyDescent="0.25">
      <c r="F209" s="22"/>
      <c r="G209" s="22"/>
      <c r="H209" s="22"/>
    </row>
    <row r="210" spans="6:8" x14ac:dyDescent="0.25">
      <c r="F210" s="22"/>
      <c r="G210" s="22"/>
      <c r="H210" s="22"/>
    </row>
    <row r="211" spans="6:8" x14ac:dyDescent="0.25">
      <c r="F211" s="22"/>
      <c r="G211" s="22"/>
      <c r="H211" s="22"/>
    </row>
    <row r="212" spans="6:8" x14ac:dyDescent="0.25">
      <c r="F212" s="22"/>
      <c r="G212" s="22"/>
      <c r="H212" s="22"/>
    </row>
    <row r="213" spans="6:8" x14ac:dyDescent="0.25">
      <c r="F213" s="22"/>
      <c r="G213" s="22"/>
      <c r="H213" s="22"/>
    </row>
    <row r="214" spans="6:8" x14ac:dyDescent="0.25">
      <c r="F214" s="22"/>
      <c r="G214" s="22"/>
      <c r="H214" s="22"/>
    </row>
    <row r="215" spans="6:8" x14ac:dyDescent="0.25">
      <c r="F215" s="22"/>
      <c r="G215" s="22"/>
      <c r="H215" s="22"/>
    </row>
    <row r="216" spans="6:8" x14ac:dyDescent="0.25">
      <c r="F216" s="22"/>
      <c r="G216" s="22"/>
      <c r="H216" s="22"/>
    </row>
    <row r="217" spans="6:8" x14ac:dyDescent="0.25">
      <c r="F217" s="22"/>
      <c r="G217" s="22"/>
      <c r="H217" s="22"/>
    </row>
    <row r="218" spans="6:8" x14ac:dyDescent="0.25">
      <c r="F218" s="22"/>
      <c r="G218" s="22"/>
      <c r="H218" s="22"/>
    </row>
    <row r="219" spans="6:8" x14ac:dyDescent="0.25">
      <c r="F219" s="22"/>
      <c r="G219" s="22"/>
      <c r="H219" s="22"/>
    </row>
    <row r="220" spans="6:8" x14ac:dyDescent="0.25">
      <c r="F220" s="22"/>
      <c r="G220" s="22"/>
      <c r="H220" s="22"/>
    </row>
    <row r="221" spans="6:8" x14ac:dyDescent="0.25">
      <c r="F221" s="22"/>
      <c r="G221" s="22"/>
      <c r="H221" s="22"/>
    </row>
    <row r="222" spans="6:8" x14ac:dyDescent="0.25">
      <c r="F222" s="22"/>
      <c r="G222" s="22"/>
      <c r="H222" s="22"/>
    </row>
    <row r="223" spans="6:8" x14ac:dyDescent="0.25">
      <c r="F223" s="22"/>
      <c r="G223" s="22"/>
      <c r="H223" s="22"/>
    </row>
    <row r="224" spans="6:8" x14ac:dyDescent="0.25">
      <c r="F224" s="22"/>
      <c r="G224" s="22"/>
      <c r="H224" s="22"/>
    </row>
    <row r="225" spans="6:8" x14ac:dyDescent="0.25">
      <c r="F225" s="22"/>
      <c r="G225" s="22"/>
      <c r="H225" s="22"/>
    </row>
    <row r="226" spans="6:8" x14ac:dyDescent="0.25">
      <c r="F226" s="22"/>
      <c r="G226" s="22"/>
      <c r="H226" s="22"/>
    </row>
    <row r="227" spans="6:8" x14ac:dyDescent="0.25">
      <c r="F227" s="22"/>
      <c r="G227" s="22"/>
      <c r="H227" s="22"/>
    </row>
    <row r="228" spans="6:8" x14ac:dyDescent="0.25">
      <c r="F228" s="22"/>
      <c r="G228" s="22"/>
      <c r="H228" s="22"/>
    </row>
    <row r="229" spans="6:8" x14ac:dyDescent="0.25">
      <c r="F229" s="22"/>
      <c r="G229" s="22"/>
      <c r="H229" s="22"/>
    </row>
    <row r="230" spans="6:8" x14ac:dyDescent="0.25">
      <c r="F230" s="22"/>
      <c r="G230" s="22"/>
      <c r="H230" s="22"/>
    </row>
    <row r="231" spans="6:8" x14ac:dyDescent="0.25">
      <c r="F231" s="22"/>
      <c r="G231" s="22"/>
      <c r="H231" s="22"/>
    </row>
    <row r="232" spans="6:8" x14ac:dyDescent="0.25">
      <c r="F232" s="22"/>
      <c r="G232" s="22"/>
      <c r="H232" s="22"/>
    </row>
    <row r="233" spans="6:8" x14ac:dyDescent="0.25">
      <c r="F233" s="22"/>
      <c r="G233" s="22"/>
      <c r="H233" s="22"/>
    </row>
    <row r="234" spans="6:8" x14ac:dyDescent="0.25">
      <c r="F234" s="22"/>
      <c r="G234" s="22"/>
      <c r="H234" s="22"/>
    </row>
    <row r="235" spans="6:8" x14ac:dyDescent="0.25">
      <c r="F235" s="22"/>
      <c r="G235" s="22"/>
      <c r="H235" s="22"/>
    </row>
    <row r="236" spans="6:8" x14ac:dyDescent="0.25">
      <c r="F236" s="22"/>
      <c r="G236" s="22"/>
      <c r="H236" s="22"/>
    </row>
    <row r="237" spans="6:8" x14ac:dyDescent="0.25">
      <c r="F237" s="22"/>
      <c r="G237" s="22"/>
      <c r="H237" s="22"/>
    </row>
    <row r="238" spans="6:8" x14ac:dyDescent="0.25">
      <c r="F238" s="22"/>
      <c r="G238" s="22"/>
      <c r="H238" s="22"/>
    </row>
    <row r="239" spans="6:8" x14ac:dyDescent="0.25">
      <c r="F239" s="22"/>
      <c r="G239" s="22"/>
      <c r="H239" s="22"/>
    </row>
    <row r="240" spans="6:8" x14ac:dyDescent="0.25">
      <c r="F240" s="22"/>
      <c r="G240" s="22"/>
      <c r="H240" s="22"/>
    </row>
    <row r="241" spans="6:8" x14ac:dyDescent="0.25">
      <c r="F241" s="22"/>
      <c r="G241" s="22"/>
      <c r="H241" s="22"/>
    </row>
    <row r="242" spans="6:8" x14ac:dyDescent="0.25">
      <c r="F242" s="22"/>
      <c r="G242" s="22"/>
      <c r="H242" s="22"/>
    </row>
    <row r="243" spans="6:8" x14ac:dyDescent="0.25">
      <c r="F243" s="22"/>
      <c r="G243" s="22"/>
      <c r="H243" s="22"/>
    </row>
    <row r="244" spans="6:8" x14ac:dyDescent="0.25">
      <c r="F244" s="22"/>
      <c r="G244" s="22"/>
      <c r="H244" s="22"/>
    </row>
    <row r="245" spans="6:8" x14ac:dyDescent="0.25">
      <c r="F245" s="22"/>
      <c r="G245" s="22"/>
      <c r="H245" s="22"/>
    </row>
    <row r="246" spans="6:8" x14ac:dyDescent="0.25">
      <c r="F246" s="22"/>
      <c r="G246" s="22"/>
      <c r="H246" s="22"/>
    </row>
    <row r="247" spans="6:8" x14ac:dyDescent="0.25">
      <c r="F247" s="22"/>
      <c r="G247" s="22"/>
      <c r="H247" s="22"/>
    </row>
    <row r="248" spans="6:8" x14ac:dyDescent="0.25">
      <c r="F248" s="22"/>
      <c r="G248" s="22"/>
      <c r="H248" s="22"/>
    </row>
    <row r="249" spans="6:8" x14ac:dyDescent="0.25">
      <c r="F249" s="22"/>
      <c r="G249" s="22"/>
      <c r="H249" s="22"/>
    </row>
    <row r="250" spans="6:8" x14ac:dyDescent="0.25">
      <c r="F250" s="22"/>
      <c r="G250" s="22"/>
      <c r="H250" s="22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2" max="16383" man="1"/>
    <brk id="1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Summary</vt:lpstr>
      <vt:lpstr>DC37</vt:lpstr>
      <vt:lpstr>DC38</vt:lpstr>
      <vt:lpstr>DC39</vt:lpstr>
      <vt:lpstr>DC40</vt:lpstr>
      <vt:lpstr>NW371</vt:lpstr>
      <vt:lpstr>NW372</vt:lpstr>
      <vt:lpstr>NW373</vt:lpstr>
      <vt:lpstr>NW374</vt:lpstr>
      <vt:lpstr>NW375</vt:lpstr>
      <vt:lpstr>NW381</vt:lpstr>
      <vt:lpstr>NW382</vt:lpstr>
      <vt:lpstr>NW383</vt:lpstr>
      <vt:lpstr>NW384</vt:lpstr>
      <vt:lpstr>NW385</vt:lpstr>
      <vt:lpstr>NW392</vt:lpstr>
      <vt:lpstr>NW393</vt:lpstr>
      <vt:lpstr>NW394</vt:lpstr>
      <vt:lpstr>NW396</vt:lpstr>
      <vt:lpstr>NW397</vt:lpstr>
      <vt:lpstr>NW403</vt:lpstr>
      <vt:lpstr>NW404</vt:lpstr>
      <vt:lpstr>NW405</vt:lpstr>
      <vt:lpstr>'DC37'!Print_Area</vt:lpstr>
      <vt:lpstr>'DC38'!Print_Area</vt:lpstr>
      <vt:lpstr>'DC39'!Print_Area</vt:lpstr>
      <vt:lpstr>'DC40'!Print_Area</vt:lpstr>
      <vt:lpstr>'NW371'!Print_Area</vt:lpstr>
      <vt:lpstr>'NW372'!Print_Area</vt:lpstr>
      <vt:lpstr>'NW373'!Print_Area</vt:lpstr>
      <vt:lpstr>'NW374'!Print_Area</vt:lpstr>
      <vt:lpstr>'NW375'!Print_Area</vt:lpstr>
      <vt:lpstr>'NW381'!Print_Area</vt:lpstr>
      <vt:lpstr>'NW382'!Print_Area</vt:lpstr>
      <vt:lpstr>'NW383'!Print_Area</vt:lpstr>
      <vt:lpstr>'NW384'!Print_Area</vt:lpstr>
      <vt:lpstr>'NW385'!Print_Area</vt:lpstr>
      <vt:lpstr>'NW392'!Print_Area</vt:lpstr>
      <vt:lpstr>'NW393'!Print_Area</vt:lpstr>
      <vt:lpstr>'NW394'!Print_Area</vt:lpstr>
      <vt:lpstr>'NW396'!Print_Area</vt:lpstr>
      <vt:lpstr>'NW397'!Print_Area</vt:lpstr>
      <vt:lpstr>'NW403'!Print_Area</vt:lpstr>
      <vt:lpstr>'NW404'!Print_Area</vt:lpstr>
      <vt:lpstr>'NW405'!Print_Area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Akanyang Modise</dc:creator>
  <cp:lastModifiedBy>Unathi Lekonyana</cp:lastModifiedBy>
  <dcterms:created xsi:type="dcterms:W3CDTF">2024-04-25T10:59:08Z</dcterms:created>
  <dcterms:modified xsi:type="dcterms:W3CDTF">2024-05-02T17:14:43Z</dcterms:modified>
</cp:coreProperties>
</file>